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EC999-7EV9CIRB\syokuin\岩高フォルダ\R6\02_分掌\04_進路指導部\0_進路の手引き （２月から編集作業）\"/>
    </mc:Choice>
  </mc:AlternateContent>
  <bookViews>
    <workbookView xWindow="0" yWindow="0" windowWidth="19440" windowHeight="7995" tabRatio="601"/>
  </bookViews>
  <sheets>
    <sheet name="掲示用" sheetId="2" r:id="rId1"/>
    <sheet name="外部用集計" sheetId="3" r:id="rId2"/>
  </sheets>
  <definedNames>
    <definedName name="_xlnm._FilterDatabase" localSheetId="0" hidden="1">掲示用!$A$6:$H$29</definedName>
    <definedName name="_xlnm.Print_Area" localSheetId="1">外部用集計!$A$1:$AC$56</definedName>
    <definedName name="_xlnm.Print_Area" localSheetId="0">掲示用!$A$1:$P$84</definedName>
  </definedNames>
  <calcPr calcId="162913"/>
</workbook>
</file>

<file path=xl/calcChain.xml><?xml version="1.0" encoding="utf-8"?>
<calcChain xmlns="http://schemas.openxmlformats.org/spreadsheetml/2006/main">
  <c r="P12" i="2" l="1"/>
  <c r="P8" i="2"/>
  <c r="P7" i="2" l="1"/>
  <c r="G5" i="3" l="1"/>
  <c r="O51" i="2" l="1"/>
  <c r="N51" i="2"/>
  <c r="M51" i="2"/>
  <c r="L51" i="2"/>
  <c r="P48" i="2"/>
  <c r="P21" i="2" l="1"/>
  <c r="O57" i="2"/>
  <c r="N57" i="2"/>
  <c r="M57" i="2"/>
  <c r="L57" i="2"/>
  <c r="P56" i="2"/>
  <c r="P55" i="2"/>
  <c r="P57" i="2" s="1"/>
  <c r="P54" i="2"/>
  <c r="P53" i="2"/>
  <c r="J1" i="3" l="1"/>
  <c r="V35" i="3"/>
  <c r="V34" i="3"/>
  <c r="V32" i="3"/>
  <c r="V31" i="3"/>
  <c r="U35" i="3"/>
  <c r="U34" i="3"/>
  <c r="U32" i="3"/>
  <c r="U31" i="3"/>
  <c r="R35" i="3"/>
  <c r="R34" i="3"/>
  <c r="R32" i="3"/>
  <c r="R31" i="3"/>
  <c r="AA35" i="3"/>
  <c r="AA34" i="3"/>
  <c r="AA32" i="3"/>
  <c r="AA31" i="3"/>
  <c r="Z35" i="3"/>
  <c r="Z34" i="3"/>
  <c r="Z31" i="3"/>
  <c r="Z32" i="3"/>
  <c r="Y35" i="3"/>
  <c r="Y34" i="3"/>
  <c r="Y32" i="3"/>
  <c r="Y31" i="3"/>
  <c r="X35" i="3"/>
  <c r="X34" i="3"/>
  <c r="X32" i="3"/>
  <c r="X31" i="3"/>
  <c r="T35" i="3"/>
  <c r="T34" i="3"/>
  <c r="T32" i="3"/>
  <c r="T31" i="3"/>
  <c r="S35" i="3"/>
  <c r="S34" i="3"/>
  <c r="S32" i="3"/>
  <c r="S31" i="3"/>
  <c r="H41" i="3" l="1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F50" i="3" l="1"/>
  <c r="E50" i="3"/>
  <c r="D50" i="3"/>
  <c r="C50" i="3"/>
  <c r="I49" i="3"/>
  <c r="H49" i="3"/>
  <c r="G49" i="3"/>
  <c r="I48" i="3"/>
  <c r="H48" i="3"/>
  <c r="G48" i="3"/>
  <c r="I47" i="3"/>
  <c r="H47" i="3"/>
  <c r="G47" i="3"/>
  <c r="H43" i="3"/>
  <c r="G43" i="3"/>
  <c r="F43" i="3"/>
  <c r="E43" i="3"/>
  <c r="D43" i="3"/>
  <c r="R13" i="3" s="1"/>
  <c r="C43" i="3"/>
  <c r="R12" i="3" s="1"/>
  <c r="H42" i="3"/>
  <c r="G42" i="3"/>
  <c r="F42" i="3"/>
  <c r="R17" i="3" s="1"/>
  <c r="E42" i="3"/>
  <c r="R16" i="3" s="1"/>
  <c r="D42" i="3"/>
  <c r="C42" i="3"/>
  <c r="I41" i="3"/>
  <c r="I40" i="3"/>
  <c r="I39" i="3"/>
  <c r="AA38" i="3"/>
  <c r="Z38" i="3"/>
  <c r="Y38" i="3"/>
  <c r="X38" i="3"/>
  <c r="V38" i="3"/>
  <c r="U38" i="3"/>
  <c r="T38" i="3"/>
  <c r="S38" i="3"/>
  <c r="R38" i="3"/>
  <c r="I38" i="3"/>
  <c r="AA37" i="3"/>
  <c r="Z37" i="3"/>
  <c r="Y37" i="3"/>
  <c r="X37" i="3"/>
  <c r="V37" i="3"/>
  <c r="U37" i="3"/>
  <c r="T37" i="3"/>
  <c r="S37" i="3"/>
  <c r="R37" i="3"/>
  <c r="I37" i="3"/>
  <c r="AA36" i="3"/>
  <c r="Z36" i="3"/>
  <c r="Y36" i="3"/>
  <c r="X36" i="3"/>
  <c r="V36" i="3"/>
  <c r="U36" i="3"/>
  <c r="T36" i="3"/>
  <c r="S36" i="3"/>
  <c r="R36" i="3"/>
  <c r="I36" i="3"/>
  <c r="AB35" i="3"/>
  <c r="W35" i="3"/>
  <c r="I35" i="3"/>
  <c r="AB34" i="3"/>
  <c r="W34" i="3"/>
  <c r="I34" i="3"/>
  <c r="AA33" i="3"/>
  <c r="Z33" i="3"/>
  <c r="Z39" i="3" s="1"/>
  <c r="Y33" i="3"/>
  <c r="Y39" i="3" s="1"/>
  <c r="X33" i="3"/>
  <c r="V33" i="3"/>
  <c r="V39" i="3" s="1"/>
  <c r="U33" i="3"/>
  <c r="U39" i="3" s="1"/>
  <c r="T33" i="3"/>
  <c r="T39" i="3" s="1"/>
  <c r="S33" i="3"/>
  <c r="R33" i="3"/>
  <c r="R39" i="3" s="1"/>
  <c r="I33" i="3"/>
  <c r="AB32" i="3"/>
  <c r="W32" i="3"/>
  <c r="I32" i="3"/>
  <c r="AB31" i="3"/>
  <c r="W31" i="3"/>
  <c r="I31" i="3"/>
  <c r="J26" i="3"/>
  <c r="I26" i="3"/>
  <c r="F26" i="3"/>
  <c r="V17" i="3" s="1"/>
  <c r="E26" i="3"/>
  <c r="C55" i="3" s="1"/>
  <c r="Q6" i="3" s="1"/>
  <c r="D26" i="3"/>
  <c r="C26" i="3"/>
  <c r="H25" i="3"/>
  <c r="L25" i="3" s="1"/>
  <c r="G25" i="3"/>
  <c r="M25" i="3" s="1"/>
  <c r="L24" i="3"/>
  <c r="H24" i="3"/>
  <c r="G24" i="3"/>
  <c r="K24" i="3" s="1"/>
  <c r="K23" i="3"/>
  <c r="H23" i="3"/>
  <c r="L23" i="3" s="1"/>
  <c r="G23" i="3"/>
  <c r="S22" i="3"/>
  <c r="H22" i="3"/>
  <c r="L22" i="3" s="1"/>
  <c r="G22" i="3"/>
  <c r="K22" i="3" s="1"/>
  <c r="S21" i="3"/>
  <c r="H21" i="3"/>
  <c r="L21" i="3" s="1"/>
  <c r="G21" i="3"/>
  <c r="K21" i="3" s="1"/>
  <c r="S20" i="3"/>
  <c r="H20" i="3"/>
  <c r="L20" i="3" s="1"/>
  <c r="G20" i="3"/>
  <c r="K20" i="3" s="1"/>
  <c r="H19" i="3"/>
  <c r="L19" i="3" s="1"/>
  <c r="G19" i="3"/>
  <c r="H18" i="3"/>
  <c r="L18" i="3" s="1"/>
  <c r="G18" i="3"/>
  <c r="W17" i="3"/>
  <c r="U17" i="3"/>
  <c r="T17" i="3"/>
  <c r="W16" i="3"/>
  <c r="U16" i="3"/>
  <c r="U18" i="3" s="1"/>
  <c r="T16" i="3"/>
  <c r="W13" i="3"/>
  <c r="U13" i="3"/>
  <c r="T13" i="3"/>
  <c r="J13" i="3"/>
  <c r="I13" i="3"/>
  <c r="F13" i="3"/>
  <c r="E13" i="3"/>
  <c r="D13" i="3"/>
  <c r="C13" i="3"/>
  <c r="W12" i="3"/>
  <c r="U12" i="3"/>
  <c r="T12" i="3"/>
  <c r="H12" i="3"/>
  <c r="L12" i="3" s="1"/>
  <c r="G12" i="3"/>
  <c r="K12" i="3" s="1"/>
  <c r="H11" i="3"/>
  <c r="L11" i="3" s="1"/>
  <c r="G11" i="3"/>
  <c r="H10" i="3"/>
  <c r="L10" i="3" s="1"/>
  <c r="G10" i="3"/>
  <c r="H9" i="3"/>
  <c r="L9" i="3" s="1"/>
  <c r="G9" i="3"/>
  <c r="K9" i="3" s="1"/>
  <c r="H8" i="3"/>
  <c r="L8" i="3" s="1"/>
  <c r="G8" i="3"/>
  <c r="K8" i="3" s="1"/>
  <c r="H7" i="3"/>
  <c r="L7" i="3" s="1"/>
  <c r="G7" i="3"/>
  <c r="K7" i="3" s="1"/>
  <c r="H6" i="3"/>
  <c r="L6" i="3" s="1"/>
  <c r="G6" i="3"/>
  <c r="K6" i="3" s="1"/>
  <c r="H5" i="3"/>
  <c r="L5" i="3" s="1"/>
  <c r="B1" i="3"/>
  <c r="P1" i="3" s="1"/>
  <c r="O84" i="2"/>
  <c r="N84" i="2"/>
  <c r="M84" i="2"/>
  <c r="L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G51" i="2"/>
  <c r="F51" i="2"/>
  <c r="E51" i="2"/>
  <c r="D51" i="2"/>
  <c r="P65" i="2"/>
  <c r="H50" i="2"/>
  <c r="P64" i="2"/>
  <c r="P63" i="2"/>
  <c r="H49" i="2"/>
  <c r="P62" i="2"/>
  <c r="H48" i="2"/>
  <c r="P61" i="2"/>
  <c r="G43" i="2"/>
  <c r="F43" i="2"/>
  <c r="E43" i="2"/>
  <c r="D43" i="2"/>
  <c r="P50" i="2"/>
  <c r="H42" i="2"/>
  <c r="P49" i="2"/>
  <c r="P47" i="2"/>
  <c r="P46" i="2"/>
  <c r="H41" i="2"/>
  <c r="H40" i="2"/>
  <c r="O44" i="2"/>
  <c r="N44" i="2"/>
  <c r="M44" i="2"/>
  <c r="L44" i="2"/>
  <c r="H39" i="2"/>
  <c r="P43" i="2"/>
  <c r="P42" i="2"/>
  <c r="P41" i="2"/>
  <c r="H35" i="2"/>
  <c r="G34" i="2"/>
  <c r="F34" i="2"/>
  <c r="E34" i="2"/>
  <c r="D34" i="2"/>
  <c r="P38" i="2"/>
  <c r="H33" i="2"/>
  <c r="H34" i="2" s="1"/>
  <c r="O37" i="2"/>
  <c r="N37" i="2"/>
  <c r="M37" i="2"/>
  <c r="L37" i="2"/>
  <c r="P36" i="2"/>
  <c r="P35" i="2"/>
  <c r="G28" i="2"/>
  <c r="F28" i="2"/>
  <c r="E28" i="2"/>
  <c r="D28" i="2"/>
  <c r="P32" i="2"/>
  <c r="H27" i="2"/>
  <c r="O31" i="2"/>
  <c r="N31" i="2"/>
  <c r="M31" i="2"/>
  <c r="L31" i="2"/>
  <c r="P30" i="2"/>
  <c r="H26" i="2"/>
  <c r="P29" i="2"/>
  <c r="H25" i="2"/>
  <c r="P28" i="2"/>
  <c r="H24" i="2"/>
  <c r="P27" i="2"/>
  <c r="H23" i="2"/>
  <c r="P26" i="2"/>
  <c r="P25" i="2"/>
  <c r="P24" i="2"/>
  <c r="P23" i="2"/>
  <c r="P22" i="2"/>
  <c r="G18" i="2"/>
  <c r="F18" i="2"/>
  <c r="E18" i="2"/>
  <c r="D18" i="2"/>
  <c r="P20" i="2"/>
  <c r="H17" i="2"/>
  <c r="P19" i="2"/>
  <c r="H16" i="2"/>
  <c r="H15" i="2"/>
  <c r="H14" i="2"/>
  <c r="H13" i="2"/>
  <c r="O15" i="2"/>
  <c r="N15" i="2"/>
  <c r="M15" i="2"/>
  <c r="L15" i="2"/>
  <c r="H12" i="2"/>
  <c r="P14" i="2"/>
  <c r="H11" i="2"/>
  <c r="P13" i="2"/>
  <c r="H10" i="2"/>
  <c r="P11" i="2"/>
  <c r="H9" i="2"/>
  <c r="P10" i="2"/>
  <c r="H8" i="2"/>
  <c r="P9" i="2"/>
  <c r="H7" i="2"/>
  <c r="P6" i="2"/>
  <c r="H6" i="2"/>
  <c r="P5" i="2"/>
  <c r="L1" i="2"/>
  <c r="W18" i="3" l="1"/>
  <c r="W14" i="3"/>
  <c r="P51" i="2"/>
  <c r="P84" i="2"/>
  <c r="H43" i="2"/>
  <c r="P37" i="2"/>
  <c r="G26" i="3"/>
  <c r="D55" i="3"/>
  <c r="R6" i="3" s="1"/>
  <c r="S6" i="3" s="1"/>
  <c r="V12" i="3"/>
  <c r="C54" i="3"/>
  <c r="M10" i="3"/>
  <c r="V16" i="3"/>
  <c r="V18" i="3" s="1"/>
  <c r="M19" i="3"/>
  <c r="V13" i="3"/>
  <c r="V21" i="3" s="1"/>
  <c r="D54" i="3"/>
  <c r="AB38" i="3"/>
  <c r="AB37" i="3"/>
  <c r="W37" i="3"/>
  <c r="W33" i="3"/>
  <c r="I50" i="3"/>
  <c r="T18" i="3"/>
  <c r="R18" i="3"/>
  <c r="M20" i="3"/>
  <c r="M21" i="3"/>
  <c r="X17" i="3"/>
  <c r="R20" i="3"/>
  <c r="X12" i="3"/>
  <c r="P15" i="2"/>
  <c r="P31" i="2"/>
  <c r="H28" i="2"/>
  <c r="K10" i="3"/>
  <c r="T21" i="3"/>
  <c r="W21" i="3"/>
  <c r="I42" i="3"/>
  <c r="AB33" i="3"/>
  <c r="W38" i="3"/>
  <c r="S39" i="3"/>
  <c r="AB36" i="3"/>
  <c r="G50" i="3"/>
  <c r="P44" i="2"/>
  <c r="M11" i="3"/>
  <c r="U21" i="3"/>
  <c r="M22" i="3"/>
  <c r="M23" i="3"/>
  <c r="K25" i="3"/>
  <c r="H50" i="3"/>
  <c r="H18" i="2"/>
  <c r="H51" i="2"/>
  <c r="G13" i="3"/>
  <c r="U20" i="3"/>
  <c r="AA39" i="3"/>
  <c r="L26" i="3"/>
  <c r="R21" i="3"/>
  <c r="X13" i="3"/>
  <c r="X21" i="3" s="1"/>
  <c r="R14" i="3"/>
  <c r="L13" i="3"/>
  <c r="M5" i="3"/>
  <c r="M6" i="3"/>
  <c r="M7" i="3"/>
  <c r="M8" i="3"/>
  <c r="M12" i="3"/>
  <c r="H13" i="3"/>
  <c r="M18" i="3"/>
  <c r="W20" i="3"/>
  <c r="W22" i="3"/>
  <c r="H26" i="3"/>
  <c r="W36" i="3"/>
  <c r="M9" i="3"/>
  <c r="K11" i="3"/>
  <c r="T14" i="3"/>
  <c r="K19" i="3"/>
  <c r="T20" i="3"/>
  <c r="M24" i="3"/>
  <c r="X39" i="3"/>
  <c r="I43" i="3"/>
  <c r="K5" i="3"/>
  <c r="U14" i="3"/>
  <c r="K18" i="3"/>
  <c r="V14" i="3"/>
  <c r="E55" i="3" l="1"/>
  <c r="X18" i="3"/>
  <c r="S19" i="3" s="1"/>
  <c r="D56" i="3"/>
  <c r="R5" i="3"/>
  <c r="R7" i="3" s="1"/>
  <c r="X16" i="3"/>
  <c r="X20" i="3" s="1"/>
  <c r="Q5" i="3"/>
  <c r="C56" i="3"/>
  <c r="E54" i="3"/>
  <c r="E56" i="3" s="1"/>
  <c r="W50" i="3" s="1"/>
  <c r="W51" i="3" s="1"/>
  <c r="V20" i="3"/>
  <c r="W39" i="3"/>
  <c r="K13" i="3"/>
  <c r="W19" i="3"/>
  <c r="AB39" i="3"/>
  <c r="K26" i="3"/>
  <c r="R22" i="3"/>
  <c r="X14" i="3"/>
  <c r="U15" i="3" s="1"/>
  <c r="U22" i="3"/>
  <c r="T22" i="3"/>
  <c r="M26" i="3"/>
  <c r="V22" i="3"/>
  <c r="M13" i="3"/>
  <c r="U19" i="3"/>
  <c r="T19" i="3"/>
  <c r="R19" i="3" l="1"/>
  <c r="V19" i="3"/>
  <c r="Q7" i="3"/>
  <c r="S5" i="3"/>
  <c r="S7" i="3" s="1"/>
  <c r="T15" i="3"/>
  <c r="V15" i="3"/>
  <c r="R15" i="3"/>
  <c r="S15" i="3"/>
  <c r="X22" i="3"/>
  <c r="R23" i="3" s="1"/>
  <c r="W15" i="3"/>
  <c r="U23" i="3" l="1"/>
  <c r="S23" i="3"/>
  <c r="W23" i="3"/>
  <c r="V23" i="3"/>
  <c r="T23" i="3"/>
</calcChain>
</file>

<file path=xl/sharedStrings.xml><?xml version="1.0" encoding="utf-8"?>
<sst xmlns="http://schemas.openxmlformats.org/spreadsheetml/2006/main" count="489" uniqueCount="268">
  <si>
    <t>◎道内</t>
    <rPh sb="1" eb="3">
      <t>ドウナイ</t>
    </rPh>
    <phoneticPr fontId="21"/>
  </si>
  <si>
    <t>看　　　護　　　学　　　校　　　計</t>
  </si>
  <si>
    <t>私　　　立　　　大　　　学</t>
  </si>
  <si>
    <t>職　　種</t>
  </si>
  <si>
    <t>普通科</t>
    <rPh sb="0" eb="2">
      <t>フツウ</t>
    </rPh>
    <rPh sb="2" eb="3">
      <t>カ</t>
    </rPh>
    <phoneticPr fontId="21"/>
  </si>
  <si>
    <t>轄</t>
  </si>
  <si>
    <t>神恵内</t>
  </si>
  <si>
    <t>芸術／美術文</t>
  </si>
  <si>
    <t>１　卒業生数</t>
  </si>
  <si>
    <t>就職未定（斡旋・縁故含む）</t>
  </si>
  <si>
    <t>卒業予定者数</t>
    <rPh sb="0" eb="2">
      <t>ソツギョウ</t>
    </rPh>
    <rPh sb="2" eb="5">
      <t>ヨテイシャ</t>
    </rPh>
    <rPh sb="5" eb="6">
      <t>スウ</t>
    </rPh>
    <phoneticPr fontId="21"/>
  </si>
  <si>
    <t>※就職進学者数は、就職者数の内数である。</t>
    <rPh sb="5" eb="6">
      <t>シャ</t>
    </rPh>
    <rPh sb="6" eb="7">
      <t>スウ</t>
    </rPh>
    <phoneticPr fontId="21"/>
  </si>
  <si>
    <t>専 学</t>
  </si>
  <si>
    <t>専門学校</t>
    <rPh sb="0" eb="2">
      <t>センモン</t>
    </rPh>
    <rPh sb="2" eb="4">
      <t>ガッコウ</t>
    </rPh>
    <phoneticPr fontId="21"/>
  </si>
  <si>
    <t>岩内</t>
  </si>
  <si>
    <t>共和</t>
    <rPh sb="0" eb="2">
      <t>キョウワ</t>
    </rPh>
    <phoneticPr fontId="21"/>
  </si>
  <si>
    <t>現在</t>
    <rPh sb="0" eb="2">
      <t>ゲンザイ</t>
    </rPh>
    <phoneticPr fontId="21"/>
  </si>
  <si>
    <t>合　　　　　計</t>
    <rPh sb="0" eb="1">
      <t>ゴウ</t>
    </rPh>
    <rPh sb="6" eb="7">
      <t>ケイ</t>
    </rPh>
    <phoneticPr fontId="21"/>
  </si>
  <si>
    <t>岩内女子高等学校</t>
    <rPh sb="0" eb="2">
      <t>イワナイ</t>
    </rPh>
    <rPh sb="2" eb="4">
      <t>ジョシ</t>
    </rPh>
    <rPh sb="4" eb="6">
      <t>コウトウ</t>
    </rPh>
    <rPh sb="6" eb="8">
      <t>ガッコウ</t>
    </rPh>
    <phoneticPr fontId="21"/>
  </si>
  <si>
    <t>計</t>
    <rPh sb="0" eb="1">
      <t>ケイ</t>
    </rPh>
    <phoneticPr fontId="21"/>
  </si>
  <si>
    <t>％</t>
  </si>
  <si>
    <t>全科</t>
  </si>
  <si>
    <t>事　　　業　　　所　　　名</t>
  </si>
  <si>
    <t>男子</t>
  </si>
  <si>
    <t>合計（自営業除）</t>
    <rPh sb="0" eb="2">
      <t>ゴウケイ</t>
    </rPh>
    <rPh sb="3" eb="6">
      <t>ジエイギョウ</t>
    </rPh>
    <rPh sb="6" eb="7">
      <t>ノゾ</t>
    </rPh>
    <phoneticPr fontId="21"/>
  </si>
  <si>
    <t>計</t>
  </si>
  <si>
    <t>家事</t>
  </si>
  <si>
    <t>歯科衛生士科</t>
  </si>
  <si>
    <t>岩内高等学校</t>
    <rPh sb="0" eb="2">
      <t>イワナイ</t>
    </rPh>
    <rPh sb="2" eb="4">
      <t>コウトウ</t>
    </rPh>
    <rPh sb="4" eb="6">
      <t>ガッコウ</t>
    </rPh>
    <phoneticPr fontId="21"/>
  </si>
  <si>
    <t>合</t>
    <rPh sb="0" eb="1">
      <t>ゴウ</t>
    </rPh>
    <phoneticPr fontId="21"/>
  </si>
  <si>
    <t>２　進路状況</t>
    <rPh sb="4" eb="6">
      <t>ジョウキョウ</t>
    </rPh>
    <phoneticPr fontId="21"/>
  </si>
  <si>
    <t>◎進学先内訳（実人数）</t>
    <rPh sb="3" eb="4">
      <t>サキ</t>
    </rPh>
    <rPh sb="4" eb="6">
      <t>ウチワケ</t>
    </rPh>
    <rPh sb="7" eb="8">
      <t>ジツ</t>
    </rPh>
    <rPh sb="8" eb="10">
      <t>ニンズウ</t>
    </rPh>
    <phoneticPr fontId="21"/>
  </si>
  <si>
    <t>岩内高等女学校</t>
    <rPh sb="0" eb="2">
      <t>イワナイ</t>
    </rPh>
    <rPh sb="2" eb="4">
      <t>コウトウ</t>
    </rPh>
    <rPh sb="4" eb="7">
      <t>ジョガッコウ</t>
    </rPh>
    <phoneticPr fontId="21"/>
  </si>
  <si>
    <t>受付フロアスタッフ</t>
  </si>
  <si>
    <t>未定</t>
  </si>
  <si>
    <t>管　　内　　計</t>
    <rPh sb="0" eb="1">
      <t>カン</t>
    </rPh>
    <rPh sb="3" eb="4">
      <t>ナイ</t>
    </rPh>
    <rPh sb="6" eb="7">
      <t>ケイ</t>
    </rPh>
    <phoneticPr fontId="21"/>
  </si>
  <si>
    <t>国　　公　　立　　大　　学　　計</t>
  </si>
  <si>
    <t>事務職</t>
  </si>
  <si>
    <t>普通科</t>
  </si>
  <si>
    <t>北海道スポーツ専門学校</t>
  </si>
  <si>
    <t>泊</t>
  </si>
  <si>
    <t>道内</t>
  </si>
  <si>
    <t>地産科</t>
    <rPh sb="0" eb="1">
      <t>チ</t>
    </rPh>
    <rPh sb="1" eb="2">
      <t>サン</t>
    </rPh>
    <phoneticPr fontId="21"/>
  </si>
  <si>
    <t>自営</t>
  </si>
  <si>
    <t>専　　　門　　　学　　　校　　　計</t>
  </si>
  <si>
    <t>進</t>
  </si>
  <si>
    <t>アルバイト</t>
  </si>
  <si>
    <t>男</t>
  </si>
  <si>
    <t>女</t>
  </si>
  <si>
    <t>高等看護学校</t>
  </si>
  <si>
    <t>就職内定状況一覧</t>
  </si>
  <si>
    <t>学部・学科</t>
    <rPh sb="0" eb="2">
      <t>ガクブ</t>
    </rPh>
    <rPh sb="3" eb="5">
      <t>ガッカ</t>
    </rPh>
    <phoneticPr fontId="21"/>
  </si>
  <si>
    <t>合　　     計</t>
    <rPh sb="0" eb="1">
      <t>ゴウ</t>
    </rPh>
    <rPh sb="8" eb="9">
      <t>ケイ</t>
    </rPh>
    <phoneticPr fontId="21"/>
  </si>
  <si>
    <t>道　　内　　計</t>
    <rPh sb="0" eb="1">
      <t>ミチ</t>
    </rPh>
    <rPh sb="3" eb="4">
      <t>ナイ</t>
    </rPh>
    <rPh sb="6" eb="7">
      <t>ケイ</t>
    </rPh>
    <phoneticPr fontId="21"/>
  </si>
  <si>
    <t>就</t>
  </si>
  <si>
    <t>◎道外</t>
    <rPh sb="1" eb="2">
      <t>ドウ</t>
    </rPh>
    <rPh sb="2" eb="3">
      <t>ガイ</t>
    </rPh>
    <phoneticPr fontId="21"/>
  </si>
  <si>
    <t>税理士２年制学科</t>
  </si>
  <si>
    <t>札幌マンガ・アニメ&amp;声優専門学校</t>
  </si>
  <si>
    <t>勤務地</t>
    <rPh sb="0" eb="3">
      <t>キンムチ</t>
    </rPh>
    <phoneticPr fontId="21"/>
  </si>
  <si>
    <t>文科省管轄外学校</t>
    <rPh sb="0" eb="3">
      <t>モンカショウ</t>
    </rPh>
    <rPh sb="3" eb="6">
      <t>カンカツガイ</t>
    </rPh>
    <rPh sb="6" eb="8">
      <t>ガッコウ</t>
    </rPh>
    <phoneticPr fontId="21"/>
  </si>
  <si>
    <t>道　　外　　計</t>
    <rPh sb="0" eb="1">
      <t>ミチ</t>
    </rPh>
    <rPh sb="3" eb="4">
      <t>ソト</t>
    </rPh>
    <rPh sb="6" eb="7">
      <t>ケイ</t>
    </rPh>
    <phoneticPr fontId="21"/>
  </si>
  <si>
    <t>大</t>
  </si>
  <si>
    <t>進学合格状況一覧（延べ数）</t>
  </si>
  <si>
    <t>内</t>
  </si>
  <si>
    <t>私立短期大学</t>
  </si>
  <si>
    <t>私立大学</t>
  </si>
  <si>
    <t>その他の道内</t>
  </si>
  <si>
    <t>公　　務　　員　　計</t>
    <rPh sb="0" eb="1">
      <t>コウ</t>
    </rPh>
    <rPh sb="3" eb="4">
      <t>ツトム</t>
    </rPh>
    <rPh sb="6" eb="7">
      <t>イン</t>
    </rPh>
    <rPh sb="9" eb="10">
      <t>ケイ</t>
    </rPh>
    <phoneticPr fontId="21"/>
  </si>
  <si>
    <t>岩内中学校</t>
    <rPh sb="0" eb="2">
      <t>イワナイ</t>
    </rPh>
    <rPh sb="2" eb="5">
      <t>チュウガッコウ</t>
    </rPh>
    <phoneticPr fontId="21"/>
  </si>
  <si>
    <t>就業先</t>
  </si>
  <si>
    <t>就職</t>
  </si>
  <si>
    <t>女</t>
    <rPh sb="0" eb="1">
      <t>オンナ</t>
    </rPh>
    <phoneticPr fontId="21"/>
  </si>
  <si>
    <t>普</t>
  </si>
  <si>
    <t>◎管内</t>
  </si>
  <si>
    <t>高　 等　 看　 護　 学　 校</t>
    <rPh sb="0" eb="1">
      <t>タカ</t>
    </rPh>
    <rPh sb="3" eb="4">
      <t>トウ</t>
    </rPh>
    <rPh sb="6" eb="7">
      <t>カン</t>
    </rPh>
    <phoneticPr fontId="21"/>
  </si>
  <si>
    <t>学</t>
  </si>
  <si>
    <t>所　　　属　　　所　　　名</t>
  </si>
  <si>
    <t>女子</t>
  </si>
  <si>
    <t>私　　　立　　　大　　　学　　　計</t>
  </si>
  <si>
    <t>管</t>
  </si>
  <si>
    <t>学部・学科</t>
    <rPh sb="0" eb="1">
      <t>ガク</t>
    </rPh>
    <rPh sb="1" eb="2">
      <t>ブ</t>
    </rPh>
    <rPh sb="3" eb="5">
      <t>ガッカ</t>
    </rPh>
    <phoneticPr fontId="21"/>
  </si>
  <si>
    <t>高等看護学校</t>
    <rPh sb="0" eb="2">
      <t>コウトウ</t>
    </rPh>
    <phoneticPr fontId="21"/>
  </si>
  <si>
    <t>専　　　門　　　学　　　校</t>
  </si>
  <si>
    <t>学　　科</t>
  </si>
  <si>
    <t>国公立大学</t>
  </si>
  <si>
    <t>岩内町立女子職業学校</t>
    <rPh sb="0" eb="2">
      <t>イワナイ</t>
    </rPh>
    <rPh sb="2" eb="4">
      <t>チョウリツ</t>
    </rPh>
    <rPh sb="4" eb="6">
      <t>ジョシ</t>
    </rPh>
    <rPh sb="6" eb="8">
      <t>ショクギョウ</t>
    </rPh>
    <rPh sb="8" eb="10">
      <t>ガッコウ</t>
    </rPh>
    <phoneticPr fontId="21"/>
  </si>
  <si>
    <t>国公立短期大学</t>
  </si>
  <si>
    <t>各種学校</t>
  </si>
  <si>
    <t>◎進学合格者数（延べ人数）</t>
    <rPh sb="8" eb="9">
      <t>ノ</t>
    </rPh>
    <rPh sb="10" eb="12">
      <t>ニンズウ</t>
    </rPh>
    <phoneticPr fontId="21"/>
  </si>
  <si>
    <t>動物福祉学科</t>
  </si>
  <si>
    <t>進学先</t>
  </si>
  <si>
    <t>合　　　計</t>
    <rPh sb="0" eb="1">
      <t>ゴウ</t>
    </rPh>
    <rPh sb="4" eb="5">
      <t>ケイ</t>
    </rPh>
    <phoneticPr fontId="21"/>
  </si>
  <si>
    <t>◎就職内定者数</t>
  </si>
  <si>
    <t>共和</t>
  </si>
  <si>
    <t>その他の管内</t>
  </si>
  <si>
    <t>科</t>
  </si>
  <si>
    <t>進　　学</t>
  </si>
  <si>
    <t>自衛隊</t>
  </si>
  <si>
    <t>札幌</t>
  </si>
  <si>
    <t>道外</t>
  </si>
  <si>
    <t>臨床工　　　</t>
  </si>
  <si>
    <t>公務員</t>
  </si>
  <si>
    <t>自営業（家業・家事手伝い）</t>
  </si>
  <si>
    <t>その他</t>
  </si>
  <si>
    <t>進学未決定</t>
  </si>
  <si>
    <t>普　 通　 科</t>
    <rPh sb="0" eb="1">
      <t>ススム</t>
    </rPh>
    <rPh sb="3" eb="4">
      <t>ツウ</t>
    </rPh>
    <rPh sb="6" eb="7">
      <t>カ</t>
    </rPh>
    <phoneticPr fontId="21"/>
  </si>
  <si>
    <t>男</t>
    <rPh sb="0" eb="1">
      <t>オトコ</t>
    </rPh>
    <phoneticPr fontId="21"/>
  </si>
  <si>
    <t>名</t>
    <rPh sb="0" eb="1">
      <t>メイ</t>
    </rPh>
    <phoneticPr fontId="21"/>
  </si>
  <si>
    <t>合計</t>
  </si>
  <si>
    <t>学年計</t>
    <rPh sb="0" eb="2">
      <t>ガクネン</t>
    </rPh>
    <rPh sb="2" eb="3">
      <t>ケイ</t>
    </rPh>
    <phoneticPr fontId="21"/>
  </si>
  <si>
    <t>３　就職及び進学の内訳</t>
  </si>
  <si>
    <t>公　立　短　期　大　学　計</t>
    <rPh sb="0" eb="1">
      <t>コウ</t>
    </rPh>
    <phoneticPr fontId="21"/>
  </si>
  <si>
    <t>科</t>
    <rPh sb="0" eb="1">
      <t>カ</t>
    </rPh>
    <phoneticPr fontId="21"/>
  </si>
  <si>
    <t>通</t>
  </si>
  <si>
    <t>岩内町立実科高等女学校</t>
    <rPh sb="0" eb="2">
      <t>イワナイ</t>
    </rPh>
    <rPh sb="2" eb="4">
      <t>チョウリツ</t>
    </rPh>
    <rPh sb="4" eb="6">
      <t>ジッカ</t>
    </rPh>
    <rPh sb="6" eb="8">
      <t>コウトウ</t>
    </rPh>
    <rPh sb="8" eb="11">
      <t>ジョガッコウ</t>
    </rPh>
    <phoneticPr fontId="21"/>
  </si>
  <si>
    <t>就　　職</t>
  </si>
  <si>
    <t>進学</t>
  </si>
  <si>
    <t>札</t>
  </si>
  <si>
    <t>幌</t>
  </si>
  <si>
    <t>職</t>
  </si>
  <si>
    <t>声優学科スタッフ</t>
  </si>
  <si>
    <t>短</t>
  </si>
  <si>
    <t>修 校</t>
  </si>
  <si>
    <t>２０２４年３月卒業生　進路合格・内定一覧</t>
    <rPh sb="11" eb="13">
      <t>シンロ</t>
    </rPh>
    <rPh sb="13" eb="15">
      <t>ゴウカク</t>
    </rPh>
    <rPh sb="16" eb="18">
      <t>ナイテイ</t>
    </rPh>
    <rPh sb="18" eb="20">
      <t>イチラン</t>
    </rPh>
    <phoneticPr fontId="21"/>
  </si>
  <si>
    <t>職　　種</t>
    <rPh sb="0" eb="1">
      <t>ショク</t>
    </rPh>
    <rPh sb="3" eb="4">
      <t>シュ</t>
    </rPh>
    <phoneticPr fontId="21"/>
  </si>
  <si>
    <t>余市</t>
    <rPh sb="0" eb="2">
      <t>ヨイチ</t>
    </rPh>
    <phoneticPr fontId="21"/>
  </si>
  <si>
    <t>教育</t>
  </si>
  <si>
    <t>◎公務員（延べ人数）</t>
    <rPh sb="1" eb="4">
      <t>コウムイン</t>
    </rPh>
    <rPh sb="5" eb="6">
      <t>ノ</t>
    </rPh>
    <rPh sb="7" eb="9">
      <t>ニンズウ</t>
    </rPh>
    <phoneticPr fontId="21"/>
  </si>
  <si>
    <t>健康栄養</t>
  </si>
  <si>
    <t>◎家業・自営・その他</t>
    <rPh sb="1" eb="3">
      <t>カギョウ</t>
    </rPh>
    <rPh sb="4" eb="6">
      <t>ジエイ</t>
    </rPh>
    <rPh sb="9" eb="10">
      <t>タ</t>
    </rPh>
    <phoneticPr fontId="21"/>
  </si>
  <si>
    <t>家業・自営・その他　　計</t>
    <rPh sb="0" eb="2">
      <t>カギョウ</t>
    </rPh>
    <rPh sb="3" eb="5">
      <t>ジエイ</t>
    </rPh>
    <rPh sb="8" eb="9">
      <t>タ</t>
    </rPh>
    <rPh sb="11" eb="12">
      <t>ケイ</t>
    </rPh>
    <phoneticPr fontId="21"/>
  </si>
  <si>
    <t>※専修学校には、各種学校と高等看護学校を含む。</t>
    <rPh sb="1" eb="3">
      <t>センシュウ</t>
    </rPh>
    <rPh sb="3" eb="5">
      <t>ガッコウ</t>
    </rPh>
    <rPh sb="8" eb="10">
      <t>カクシュ</t>
    </rPh>
    <rPh sb="10" eb="12">
      <t>ガッコウ</t>
    </rPh>
    <rPh sb="13" eb="15">
      <t>コウトウ</t>
    </rPh>
    <rPh sb="15" eb="17">
      <t>カンゴ</t>
    </rPh>
    <rPh sb="17" eb="19">
      <t>ガッコウ</t>
    </rPh>
    <rPh sb="20" eb="21">
      <t>フク</t>
    </rPh>
    <phoneticPr fontId="21"/>
  </si>
  <si>
    <t>私　立　短　期　大　学　計</t>
  </si>
  <si>
    <t>国　　公　　立　　大　　学</t>
  </si>
  <si>
    <t>株式会社吉本組</t>
  </si>
  <si>
    <t>私　立　短　期　大　学</t>
  </si>
  <si>
    <t>※就職者数には、アルバイトを含まない。</t>
    <rPh sb="3" eb="4">
      <t>シャ</t>
    </rPh>
    <phoneticPr fontId="21"/>
  </si>
  <si>
    <t>令和５年３月までの卒業者数</t>
    <rPh sb="0" eb="2">
      <t>レイワ</t>
    </rPh>
    <rPh sb="3" eb="4">
      <t>ネン</t>
    </rPh>
    <rPh sb="5" eb="6">
      <t>ガツ</t>
    </rPh>
    <rPh sb="9" eb="12">
      <t>ソツギョウシャ</t>
    </rPh>
    <rPh sb="12" eb="13">
      <t>スウ</t>
    </rPh>
    <phoneticPr fontId="21"/>
  </si>
  <si>
    <t>合計（自営業含）</t>
    <rPh sb="0" eb="1">
      <t>ゴウ</t>
    </rPh>
    <rPh sb="1" eb="2">
      <t>ケイ</t>
    </rPh>
    <rPh sb="3" eb="6">
      <t>ジエイギョウ</t>
    </rPh>
    <rPh sb="6" eb="7">
      <t>フク</t>
    </rPh>
    <phoneticPr fontId="21"/>
  </si>
  <si>
    <t>パーソナルトレーナー</t>
  </si>
  <si>
    <t>地産科</t>
    <rPh sb="0" eb="1">
      <t>チ</t>
    </rPh>
    <rPh sb="1" eb="2">
      <t>サン</t>
    </rPh>
    <rPh sb="2" eb="3">
      <t>カ</t>
    </rPh>
    <phoneticPr fontId="21"/>
  </si>
  <si>
    <t>地</t>
    <rPh sb="0" eb="1">
      <t>チ</t>
    </rPh>
    <phoneticPr fontId="21"/>
  </si>
  <si>
    <t>札幌スイーツ＆カフェ専門学校</t>
  </si>
  <si>
    <t>産</t>
    <rPh sb="0" eb="1">
      <t>サン</t>
    </rPh>
    <phoneticPr fontId="21"/>
  </si>
  <si>
    <t>地   産   科</t>
    <rPh sb="0" eb="1">
      <t>チ</t>
    </rPh>
    <rPh sb="4" eb="5">
      <t>サン</t>
    </rPh>
    <rPh sb="8" eb="9">
      <t>カ</t>
    </rPh>
    <phoneticPr fontId="21"/>
  </si>
  <si>
    <t xml:space="preserve">地産科 </t>
  </si>
  <si>
    <t>美容·理容アシスタント</t>
  </si>
  <si>
    <t>株式会社 後志くみあい機械センター</t>
  </si>
  <si>
    <t>日本郵便 株式会社 北海道支社</t>
  </si>
  <si>
    <t>札幌どうぶつ専門学校</t>
  </si>
  <si>
    <t>札幌ビューティーアート専門学校</t>
  </si>
  <si>
    <t>美容科</t>
  </si>
  <si>
    <t>ホールスタッフ</t>
  </si>
  <si>
    <t>北海道理容美容専門学校</t>
  </si>
  <si>
    <t>理容科</t>
  </si>
  <si>
    <t>日本貨物鉄道 株式会社 北海道支社</t>
  </si>
  <si>
    <t>鉄道運転従事員</t>
  </si>
  <si>
    <t>札幌こども専門学校</t>
  </si>
  <si>
    <t>保育科</t>
  </si>
  <si>
    <t>ネッツトヨタ札幌 株式会社</t>
  </si>
  <si>
    <t>経専北海道観光専門学校</t>
  </si>
  <si>
    <t>ホテル科</t>
  </si>
  <si>
    <t>新日本海フェリー 株式会社</t>
  </si>
  <si>
    <t>ニセコプリンスホテル ひらふ亭</t>
  </si>
  <si>
    <t>弘前大学　　</t>
    <rPh sb="3" eb="4">
      <t>ガク</t>
    </rPh>
    <phoneticPr fontId="21"/>
  </si>
  <si>
    <t>土木技術員</t>
  </si>
  <si>
    <t>住鉱国富電子株式会社</t>
  </si>
  <si>
    <t>小樽歯科衛生士専門学校</t>
  </si>
  <si>
    <t>北海道ハイテクノロジー専門学校</t>
  </si>
  <si>
    <t>救急救命士学科</t>
  </si>
  <si>
    <t>札幌スポーツ&amp;メディカル専門学校</t>
  </si>
  <si>
    <t>柔整科</t>
  </si>
  <si>
    <t>札幌ブライダル＆ホテル観光専門学校</t>
  </si>
  <si>
    <t>岩内</t>
    <rPh sb="0" eb="2">
      <t>イワナイ</t>
    </rPh>
    <phoneticPr fontId="21"/>
  </si>
  <si>
    <t>倶知安</t>
    <rPh sb="0" eb="3">
      <t>クッチャン</t>
    </rPh>
    <phoneticPr fontId="21"/>
  </si>
  <si>
    <t>小樽</t>
    <rPh sb="0" eb="2">
      <t>オタル</t>
    </rPh>
    <phoneticPr fontId="21"/>
  </si>
  <si>
    <t>窓口営業</t>
  </si>
  <si>
    <t>札幌</t>
    <rPh sb="0" eb="2">
      <t>サッポロ</t>
    </rPh>
    <phoneticPr fontId="21"/>
  </si>
  <si>
    <t>岩内町役場</t>
  </si>
  <si>
    <t>共和町役場</t>
  </si>
  <si>
    <t>有限会社 キダ　余市店</t>
  </si>
  <si>
    <t>電子部品製造工</t>
  </si>
  <si>
    <t>郵便配達</t>
  </si>
  <si>
    <t>窓口受付</t>
  </si>
  <si>
    <t>光塩学園調理製菓専門学校</t>
  </si>
  <si>
    <t>北海道歯科衛生士専門学校</t>
  </si>
  <si>
    <t>農業</t>
  </si>
  <si>
    <t>調理技術</t>
  </si>
  <si>
    <t>歯科衛生士学科</t>
  </si>
  <si>
    <t>吉田学園動物看護専門学校</t>
  </si>
  <si>
    <t>北海道美容専門学校</t>
  </si>
  <si>
    <t>愛玩動物看護師</t>
  </si>
  <si>
    <t>経専北海道どうぶつ専門学校</t>
  </si>
  <si>
    <t>　</t>
  </si>
  <si>
    <t>北海道情報専門学校</t>
  </si>
  <si>
    <t>ITシステム科２年制</t>
  </si>
  <si>
    <t>ペット学科</t>
  </si>
  <si>
    <t>パティシエ・カフェ</t>
  </si>
  <si>
    <t>ウェディングプランナー</t>
  </si>
  <si>
    <t>ヘアメイク科</t>
  </si>
  <si>
    <t>札幌商工会議所付属専門学校</t>
  </si>
  <si>
    <t>小樽市立高等看護学院</t>
  </si>
  <si>
    <t>看護学科</t>
  </si>
  <si>
    <t>柳堀商店</t>
  </si>
  <si>
    <t>飲食店</t>
  </si>
  <si>
    <t>柿坂農場</t>
  </si>
  <si>
    <t>H. M. SASTY合同会社　ローソン</t>
  </si>
  <si>
    <t>販売員</t>
  </si>
  <si>
    <t>ウツエバルブサービス 株式会社</t>
  </si>
  <si>
    <t>泊</t>
    <rPh sb="0" eb="1">
      <t>トマリ</t>
    </rPh>
    <phoneticPr fontId="21"/>
  </si>
  <si>
    <t>北翔大学　　</t>
    <rPh sb="3" eb="4">
      <t>ガク</t>
    </rPh>
    <phoneticPr fontId="21"/>
  </si>
  <si>
    <t>札幌大谷大学</t>
    <rPh sb="5" eb="6">
      <t>ガク</t>
    </rPh>
    <phoneticPr fontId="21"/>
  </si>
  <si>
    <t>短期大学部　保育</t>
    <rPh sb="0" eb="2">
      <t>タンキ</t>
    </rPh>
    <rPh sb="2" eb="5">
      <t>ダイガクブ</t>
    </rPh>
    <phoneticPr fontId="21"/>
  </si>
  <si>
    <t>岐阜市立女子短期大学　</t>
    <rPh sb="5" eb="6">
      <t>コ</t>
    </rPh>
    <rPh sb="7" eb="8">
      <t>キ</t>
    </rPh>
    <rPh sb="8" eb="10">
      <t>ダイガク</t>
    </rPh>
    <phoneticPr fontId="21"/>
  </si>
  <si>
    <t>公　立　短　期　大　学</t>
    <rPh sb="0" eb="1">
      <t>コウ</t>
    </rPh>
    <phoneticPr fontId="21"/>
  </si>
  <si>
    <t>神恵内村役場</t>
  </si>
  <si>
    <t>教員／美術　</t>
  </si>
  <si>
    <t>看護　　　　</t>
  </si>
  <si>
    <t>コミュニティ</t>
  </si>
  <si>
    <t>情報メディア</t>
  </si>
  <si>
    <t>経済　　　　</t>
  </si>
  <si>
    <t>薬　　　　　</t>
  </si>
  <si>
    <t>リハ／理学療</t>
  </si>
  <si>
    <t>経営　　　　</t>
  </si>
  <si>
    <t>教養　　　　</t>
  </si>
  <si>
    <t>北海道どうぶつ・医療専門学校</t>
  </si>
  <si>
    <t>愛玩動物看護学科</t>
  </si>
  <si>
    <t>地域共創</t>
  </si>
  <si>
    <t>大原簿記情報専門学校札幌校</t>
  </si>
  <si>
    <t>情報・マネジメント学科</t>
  </si>
  <si>
    <t>機械警備</t>
  </si>
  <si>
    <t>スキー場オペレーション</t>
  </si>
  <si>
    <t>バルブメンテナンス</t>
  </si>
  <si>
    <t>有限会社 キダ　倶知安店</t>
  </si>
  <si>
    <t>機械整備販売</t>
  </si>
  <si>
    <t>理工</t>
    <phoneticPr fontId="21"/>
  </si>
  <si>
    <t>理工／物質創成化</t>
    <phoneticPr fontId="21"/>
  </si>
  <si>
    <t>北海道教育大学旭川校　</t>
    <rPh sb="0" eb="3">
      <t>ホッカイドウ</t>
    </rPh>
    <rPh sb="4" eb="5">
      <t>イク</t>
    </rPh>
    <rPh sb="6" eb="7">
      <t>ガク</t>
    </rPh>
    <phoneticPr fontId="21"/>
  </si>
  <si>
    <t>北海道教育大学岩見沢校</t>
    <phoneticPr fontId="21"/>
  </si>
  <si>
    <t>名寄市立大学　</t>
    <rPh sb="5" eb="6">
      <t>ガク</t>
    </rPh>
    <phoneticPr fontId="21"/>
  </si>
  <si>
    <t>公立千歳科学技術大学</t>
    <rPh sb="0" eb="2">
      <t>コウリツ</t>
    </rPh>
    <rPh sb="6" eb="8">
      <t>ギジュツ</t>
    </rPh>
    <rPh sb="8" eb="10">
      <t>ダイガク</t>
    </rPh>
    <phoneticPr fontId="21"/>
  </si>
  <si>
    <t>旭川市立大学</t>
    <rPh sb="5" eb="6">
      <t>ガク</t>
    </rPh>
    <phoneticPr fontId="21"/>
  </si>
  <si>
    <t>札幌学院大学　</t>
    <rPh sb="5" eb="6">
      <t>ガク</t>
    </rPh>
    <phoneticPr fontId="21"/>
  </si>
  <si>
    <t>北星学園大学</t>
    <rPh sb="5" eb="6">
      <t>ガク</t>
    </rPh>
    <phoneticPr fontId="21"/>
  </si>
  <si>
    <t>北海学園大学</t>
    <rPh sb="5" eb="6">
      <t>ガク</t>
    </rPh>
    <phoneticPr fontId="21"/>
  </si>
  <si>
    <t>北海道科学大学</t>
    <rPh sb="6" eb="7">
      <t>ガク</t>
    </rPh>
    <phoneticPr fontId="21"/>
  </si>
  <si>
    <t>北海道情報大学</t>
    <rPh sb="6" eb="7">
      <t>ガク</t>
    </rPh>
    <phoneticPr fontId="21"/>
  </si>
  <si>
    <t>北海道千歳リハビリテーション大学</t>
    <rPh sb="0" eb="3">
      <t>ホッカイドウ</t>
    </rPh>
    <rPh sb="15" eb="16">
      <t>ガク</t>
    </rPh>
    <phoneticPr fontId="21"/>
  </si>
  <si>
    <t>北海道武蔵女大学</t>
    <rPh sb="7" eb="8">
      <t>ガク</t>
    </rPh>
    <phoneticPr fontId="21"/>
  </si>
  <si>
    <t>札幌大学</t>
    <rPh sb="3" eb="4">
      <t>ガク</t>
    </rPh>
    <phoneticPr fontId="21"/>
  </si>
  <si>
    <t>北海道武蔵女子短期大学</t>
    <rPh sb="6" eb="7">
      <t>コ</t>
    </rPh>
    <rPh sb="7" eb="9">
      <t>タンキ</t>
    </rPh>
    <rPh sb="9" eb="11">
      <t>ダイガク</t>
    </rPh>
    <phoneticPr fontId="21"/>
  </si>
  <si>
    <t>東急リゾーツ&amp;ステイ株式会社</t>
    <phoneticPr fontId="21"/>
  </si>
  <si>
    <t>セコム株式会社</t>
    <phoneticPr fontId="21"/>
  </si>
  <si>
    <t>令和６年３月までの卒業者数</t>
    <rPh sb="0" eb="2">
      <t>レイワ</t>
    </rPh>
    <rPh sb="3" eb="4">
      <t>ネン</t>
    </rPh>
    <rPh sb="5" eb="6">
      <t>ガツ</t>
    </rPh>
    <rPh sb="9" eb="12">
      <t>ソツギョウシャ</t>
    </rPh>
    <rPh sb="12" eb="13">
      <t>スウ</t>
    </rPh>
    <phoneticPr fontId="21"/>
  </si>
  <si>
    <t>外</t>
    <phoneticPr fontId="21"/>
  </si>
  <si>
    <t>道外</t>
    <rPh sb="0" eb="2">
      <t>ドウガイ</t>
    </rPh>
    <phoneticPr fontId="21"/>
  </si>
  <si>
    <t>公務員</t>
    <rPh sb="0" eb="3">
      <t>コウムイン</t>
    </rPh>
    <phoneticPr fontId="21"/>
  </si>
  <si>
    <t>総合／電子情</t>
  </si>
  <si>
    <t>北海道職業能力開発大学校</t>
    <rPh sb="0" eb="3">
      <t>ホッカイドウ</t>
    </rPh>
    <rPh sb="5" eb="7">
      <t>ノウリョク</t>
    </rPh>
    <rPh sb="7" eb="9">
      <t>カイハツ</t>
    </rPh>
    <phoneticPr fontId="21"/>
  </si>
  <si>
    <t>文部科学省管轄外学校</t>
    <rPh sb="0" eb="2">
      <t>モンブ</t>
    </rPh>
    <rPh sb="2" eb="5">
      <t>カガクショウ</t>
    </rPh>
    <rPh sb="5" eb="8">
      <t>カンカツガイ</t>
    </rPh>
    <rPh sb="8" eb="10">
      <t>ガッコウ</t>
    </rPh>
    <phoneticPr fontId="21"/>
  </si>
  <si>
    <t>文　部　科　学　省　管　轄　外　学　校　計</t>
    <phoneticPr fontId="21"/>
  </si>
  <si>
    <t>英文　　　　</t>
  </si>
  <si>
    <t>総合／建築　</t>
  </si>
  <si>
    <t>北海道教育大学函館校</t>
    <rPh sb="0" eb="3">
      <t>ホッカイドウ</t>
    </rPh>
    <rPh sb="3" eb="5">
      <t>キョウイク</t>
    </rPh>
    <rPh sb="5" eb="7">
      <t>ダイガク</t>
    </rPh>
    <rPh sb="7" eb="9">
      <t>ハコダテ</t>
    </rPh>
    <rPh sb="9" eb="10">
      <t>コウ</t>
    </rPh>
    <phoneticPr fontId="21"/>
  </si>
  <si>
    <t>国際／地域教</t>
    <rPh sb="0" eb="2">
      <t>コクサイ</t>
    </rPh>
    <rPh sb="3" eb="5">
      <t>チイキ</t>
    </rPh>
    <rPh sb="5" eb="6">
      <t>キョウ</t>
    </rPh>
    <phoneticPr fontId="21"/>
  </si>
  <si>
    <t>社会保育　　</t>
  </si>
  <si>
    <t>国際文化　　</t>
  </si>
  <si>
    <t>名桜大学　　</t>
    <rPh sb="3" eb="4">
      <t>ガク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</si>
</sst>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%"/>
    <numFmt numFmtId="179" formatCode="0;0;"/>
    <numFmt numFmtId="180" formatCode="[$-411]ggge&quot;年&quot;m&quot;月&quot;d&quot;日&quot;;@"/>
    <numFmt numFmtId="181" formatCode="dd\-mmm\-yy"/>
  </numFmts>
  <fonts count="36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double">
        <color indexed="64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 style="double">
        <color indexed="64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double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 diagonalDown="1">
      <left style="medium">
        <color indexed="8"/>
      </left>
      <right/>
      <top/>
      <bottom/>
      <diagonal style="thin">
        <color indexed="8"/>
      </diagonal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 diagonalDown="1">
      <left/>
      <right style="medium">
        <color indexed="8"/>
      </right>
      <top style="medium">
        <color indexed="8"/>
      </top>
      <bottom/>
      <diagonal style="thin">
        <color indexed="8"/>
      </diagonal>
    </border>
    <border diagonalDown="1">
      <left/>
      <right style="medium">
        <color indexed="8"/>
      </right>
      <top/>
      <bottom style="double">
        <color indexed="64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 diagonalDown="1">
      <left/>
      <right style="medium">
        <color indexed="8"/>
      </right>
      <top/>
      <bottom/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 diagonalDown="1"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393">
    <xf numFmtId="0" fontId="0" fillId="0" borderId="0" xfId="0"/>
    <xf numFmtId="0" fontId="0" fillId="0" borderId="0" xfId="37" applyFont="1" applyAlignment="1">
      <alignment vertical="center"/>
    </xf>
    <xf numFmtId="179" fontId="0" fillId="0" borderId="0" xfId="37" applyNumberFormat="1" applyFont="1" applyAlignment="1">
      <alignment vertical="center"/>
    </xf>
    <xf numFmtId="0" fontId="22" fillId="0" borderId="0" xfId="37" applyFont="1" applyAlignment="1">
      <alignment vertical="center"/>
    </xf>
    <xf numFmtId="0" fontId="24" fillId="0" borderId="0" xfId="37" applyFont="1" applyAlignment="1"/>
    <xf numFmtId="0" fontId="24" fillId="0" borderId="10" xfId="37" applyFont="1" applyBorder="1" applyAlignment="1">
      <alignment horizontal="left"/>
    </xf>
    <xf numFmtId="0" fontId="7" fillId="0" borderId="13" xfId="34" applyFont="1" applyBorder="1" applyAlignment="1">
      <alignment horizontal="center" vertical="center" shrinkToFit="1"/>
    </xf>
    <xf numFmtId="0" fontId="7" fillId="0" borderId="0" xfId="34" applyFont="1" applyBorder="1" applyAlignment="1">
      <alignment horizontal="center" vertical="center" shrinkToFit="1"/>
    </xf>
    <xf numFmtId="0" fontId="24" fillId="0" borderId="0" xfId="37" applyFont="1" applyBorder="1" applyAlignment="1"/>
    <xf numFmtId="0" fontId="7" fillId="0" borderId="0" xfId="34" applyFont="1" applyBorder="1" applyAlignment="1">
      <alignment vertical="center" shrinkToFit="1"/>
    </xf>
    <xf numFmtId="0" fontId="0" fillId="0" borderId="20" xfId="37" applyFont="1" applyBorder="1" applyAlignment="1">
      <alignment vertical="center" shrinkToFit="1"/>
    </xf>
    <xf numFmtId="0" fontId="0" fillId="0" borderId="0" xfId="37" applyFont="1" applyBorder="1" applyAlignment="1">
      <alignment vertical="center" shrinkToFit="1"/>
    </xf>
    <xf numFmtId="0" fontId="24" fillId="0" borderId="10" xfId="37" applyFont="1" applyBorder="1" applyAlignment="1"/>
    <xf numFmtId="0" fontId="24" fillId="0" borderId="0" xfId="37" applyFont="1" applyBorder="1" applyAlignment="1">
      <alignment horizontal="left"/>
    </xf>
    <xf numFmtId="0" fontId="0" fillId="0" borderId="24" xfId="37" applyFont="1" applyBorder="1" applyAlignment="1">
      <alignment vertical="center" shrinkToFit="1"/>
    </xf>
    <xf numFmtId="0" fontId="0" fillId="0" borderId="25" xfId="37" applyFont="1" applyBorder="1" applyAlignment="1">
      <alignment vertical="center" shrinkToFit="1"/>
    </xf>
    <xf numFmtId="0" fontId="0" fillId="0" borderId="26" xfId="37" applyFont="1" applyBorder="1" applyAlignment="1">
      <alignment vertical="center" shrinkToFit="1"/>
    </xf>
    <xf numFmtId="0" fontId="0" fillId="24" borderId="27" xfId="37" applyFont="1" applyFill="1" applyBorder="1" applyAlignment="1">
      <alignment vertical="center" shrinkToFit="1"/>
    </xf>
    <xf numFmtId="0" fontId="0" fillId="0" borderId="28" xfId="37" applyFont="1" applyBorder="1" applyAlignment="1">
      <alignment vertical="center" shrinkToFit="1"/>
    </xf>
    <xf numFmtId="0" fontId="0" fillId="0" borderId="10" xfId="37" applyFont="1" applyBorder="1" applyAlignment="1">
      <alignment vertical="center"/>
    </xf>
    <xf numFmtId="0" fontId="0" fillId="0" borderId="31" xfId="37" applyFont="1" applyBorder="1" applyAlignment="1">
      <alignment vertical="center" shrinkToFit="1"/>
    </xf>
    <xf numFmtId="0" fontId="0" fillId="0" borderId="32" xfId="37" applyFont="1" applyBorder="1" applyAlignment="1">
      <alignment vertical="center" shrinkToFit="1"/>
    </xf>
    <xf numFmtId="0" fontId="24" fillId="0" borderId="0" xfId="37" applyFont="1" applyBorder="1" applyAlignment="1">
      <alignment vertical="center"/>
    </xf>
    <xf numFmtId="0" fontId="0" fillId="0" borderId="36" xfId="37" applyFont="1" applyBorder="1" applyAlignment="1">
      <alignment vertical="center" shrinkToFit="1"/>
    </xf>
    <xf numFmtId="0" fontId="0" fillId="0" borderId="37" xfId="37" applyFont="1" applyBorder="1" applyAlignment="1">
      <alignment horizontal="left" vertical="center" shrinkToFit="1"/>
    </xf>
    <xf numFmtId="0" fontId="0" fillId="0" borderId="38" xfId="37" applyFont="1" applyBorder="1" applyAlignment="1">
      <alignment horizontal="left" vertical="center" shrinkToFit="1"/>
    </xf>
    <xf numFmtId="0" fontId="0" fillId="24" borderId="39" xfId="37" applyFont="1" applyFill="1" applyBorder="1" applyAlignment="1">
      <alignment vertical="center" shrinkToFit="1"/>
    </xf>
    <xf numFmtId="0" fontId="0" fillId="0" borderId="40" xfId="37" applyFont="1" applyBorder="1" applyAlignment="1">
      <alignment vertical="center" shrinkToFit="1"/>
    </xf>
    <xf numFmtId="0" fontId="0" fillId="0" borderId="30" xfId="37" applyFont="1" applyBorder="1" applyAlignment="1">
      <alignment horizontal="center" vertical="center"/>
    </xf>
    <xf numFmtId="0" fontId="0" fillId="0" borderId="33" xfId="37" applyFont="1" applyBorder="1" applyAlignment="1">
      <alignment vertical="center"/>
    </xf>
    <xf numFmtId="0" fontId="0" fillId="0" borderId="0" xfId="37" applyFont="1" applyBorder="1" applyAlignment="1">
      <alignment vertical="center"/>
    </xf>
    <xf numFmtId="0" fontId="0" fillId="0" borderId="36" xfId="37" applyFont="1" applyBorder="1" applyAlignment="1">
      <alignment horizontal="right" vertical="center" shrinkToFit="1"/>
    </xf>
    <xf numFmtId="0" fontId="0" fillId="0" borderId="0" xfId="37" applyFont="1" applyBorder="1" applyAlignment="1">
      <alignment horizontal="right" vertical="center" shrinkToFit="1"/>
    </xf>
    <xf numFmtId="0" fontId="0" fillId="0" borderId="37" xfId="37" applyFont="1" applyBorder="1" applyAlignment="1">
      <alignment vertical="center" shrinkToFit="1"/>
    </xf>
    <xf numFmtId="0" fontId="0" fillId="0" borderId="38" xfId="37" applyFont="1" applyBorder="1" applyAlignment="1">
      <alignment vertical="center" shrinkToFit="1"/>
    </xf>
    <xf numFmtId="0" fontId="0" fillId="0" borderId="39" xfId="37" applyFont="1" applyBorder="1" applyAlignment="1">
      <alignment vertical="center" shrinkToFit="1"/>
    </xf>
    <xf numFmtId="0" fontId="0" fillId="0" borderId="40" xfId="37" applyFont="1" applyBorder="1" applyAlignment="1">
      <alignment horizontal="right" vertical="center" shrinkToFit="1"/>
    </xf>
    <xf numFmtId="0" fontId="0" fillId="0" borderId="31" xfId="37" applyFont="1" applyBorder="1" applyAlignment="1">
      <alignment horizontal="center" vertical="center" shrinkToFit="1"/>
    </xf>
    <xf numFmtId="58" fontId="25" fillId="0" borderId="10" xfId="37" applyNumberFormat="1" applyFont="1" applyBorder="1" applyAlignment="1">
      <alignment horizontal="left" vertical="center"/>
    </xf>
    <xf numFmtId="58" fontId="25" fillId="0" borderId="0" xfId="37" applyNumberFormat="1" applyFont="1" applyAlignment="1">
      <alignment horizontal="left" vertical="center"/>
    </xf>
    <xf numFmtId="0" fontId="0" fillId="0" borderId="43" xfId="37" applyFont="1" applyBorder="1" applyAlignment="1">
      <alignment vertical="center"/>
    </xf>
    <xf numFmtId="0" fontId="0" fillId="0" borderId="36" xfId="37" applyFont="1" applyBorder="1" applyAlignment="1">
      <alignment horizontal="center" vertical="center" shrinkToFit="1"/>
    </xf>
    <xf numFmtId="0" fontId="0" fillId="0" borderId="0" xfId="37" applyFont="1" applyBorder="1" applyAlignment="1">
      <alignment horizontal="center" vertical="center" shrinkToFit="1"/>
    </xf>
    <xf numFmtId="0" fontId="0" fillId="0" borderId="40" xfId="37" applyFont="1" applyBorder="1" applyAlignment="1">
      <alignment horizontal="center" vertical="center" shrinkToFit="1"/>
    </xf>
    <xf numFmtId="0" fontId="0" fillId="0" borderId="31" xfId="37" applyFont="1" applyBorder="1" applyAlignment="1">
      <alignment horizontal="right" vertical="center" shrinkToFit="1"/>
    </xf>
    <xf numFmtId="0" fontId="0" fillId="0" borderId="44" xfId="37" applyFont="1" applyBorder="1" applyAlignment="1">
      <alignment horizontal="center" vertical="center"/>
    </xf>
    <xf numFmtId="0" fontId="0" fillId="0" borderId="45" xfId="37" applyFont="1" applyBorder="1" applyAlignment="1">
      <alignment vertical="center" shrinkToFit="1"/>
    </xf>
    <xf numFmtId="0" fontId="0" fillId="0" borderId="46" xfId="37" applyFont="1" applyBorder="1" applyAlignment="1">
      <alignment vertical="center" shrinkToFit="1"/>
    </xf>
    <xf numFmtId="0" fontId="0" fillId="0" borderId="47" xfId="37" applyFont="1" applyBorder="1" applyAlignment="1">
      <alignment horizontal="right" vertical="center" shrinkToFit="1"/>
    </xf>
    <xf numFmtId="0" fontId="0" fillId="0" borderId="48" xfId="37" applyFont="1" applyBorder="1" applyAlignment="1">
      <alignment horizontal="right" vertical="center" shrinkToFit="1"/>
    </xf>
    <xf numFmtId="0" fontId="0" fillId="0" borderId="49" xfId="37" applyFont="1" applyBorder="1" applyAlignment="1">
      <alignment horizontal="right" vertical="center" shrinkToFit="1"/>
    </xf>
    <xf numFmtId="0" fontId="0" fillId="0" borderId="50" xfId="37" applyFont="1" applyBorder="1" applyAlignment="1">
      <alignment horizontal="right" vertical="center" shrinkToFit="1"/>
    </xf>
    <xf numFmtId="0" fontId="0" fillId="0" borderId="51" xfId="37" applyFont="1" applyBorder="1" applyAlignment="1">
      <alignment horizontal="right" vertical="center" shrinkToFit="1"/>
    </xf>
    <xf numFmtId="0" fontId="0" fillId="0" borderId="45" xfId="37" applyFont="1" applyBorder="1" applyAlignment="1">
      <alignment horizontal="right" vertical="center" shrinkToFit="1"/>
    </xf>
    <xf numFmtId="0" fontId="0" fillId="0" borderId="53" xfId="37" applyFont="1" applyBorder="1" applyAlignment="1">
      <alignment vertical="center" shrinkToFit="1"/>
    </xf>
    <xf numFmtId="0" fontId="0" fillId="0" borderId="54" xfId="37" applyFont="1" applyBorder="1" applyAlignment="1">
      <alignment vertical="center"/>
    </xf>
    <xf numFmtId="179" fontId="0" fillId="0" borderId="10" xfId="37" applyNumberFormat="1" applyFont="1" applyBorder="1" applyAlignment="1">
      <alignment vertical="center"/>
    </xf>
    <xf numFmtId="179" fontId="0" fillId="0" borderId="58" xfId="37" applyNumberFormat="1" applyFont="1" applyBorder="1" applyAlignment="1">
      <alignment vertical="center" shrinkToFit="1"/>
    </xf>
    <xf numFmtId="179" fontId="0" fillId="0" borderId="59" xfId="37" applyNumberFormat="1" applyFont="1" applyBorder="1" applyAlignment="1">
      <alignment vertical="center"/>
    </xf>
    <xf numFmtId="179" fontId="0" fillId="0" borderId="0" xfId="37" applyNumberFormat="1" applyFont="1" applyBorder="1" applyAlignment="1">
      <alignment vertical="center" shrinkToFit="1"/>
    </xf>
    <xf numFmtId="179" fontId="0" fillId="0" borderId="0" xfId="37" applyNumberFormat="1" applyFont="1" applyBorder="1" applyAlignment="1">
      <alignment vertical="center"/>
    </xf>
    <xf numFmtId="179" fontId="0" fillId="0" borderId="60" xfId="37" applyNumberFormat="1" applyFont="1" applyBorder="1" applyAlignment="1">
      <alignment horizontal="right" vertical="center" shrinkToFit="1"/>
    </xf>
    <xf numFmtId="0" fontId="0" fillId="0" borderId="59" xfId="37" applyNumberFormat="1" applyFont="1" applyBorder="1" applyAlignment="1">
      <alignment vertical="center"/>
    </xf>
    <xf numFmtId="179" fontId="0" fillId="0" borderId="0" xfId="37" applyNumberFormat="1" applyFont="1" applyBorder="1" applyAlignment="1">
      <alignment horizontal="right" vertical="center" shrinkToFit="1"/>
    </xf>
    <xf numFmtId="179" fontId="0" fillId="0" borderId="61" xfId="37" applyNumberFormat="1" applyFont="1" applyBorder="1" applyAlignment="1">
      <alignment vertical="center" shrinkToFit="1"/>
    </xf>
    <xf numFmtId="179" fontId="0" fillId="0" borderId="62" xfId="37" applyNumberFormat="1" applyFont="1" applyBorder="1" applyAlignment="1">
      <alignment vertical="center" shrinkToFit="1"/>
    </xf>
    <xf numFmtId="179" fontId="0" fillId="0" borderId="63" xfId="37" applyNumberFormat="1" applyFont="1" applyBorder="1" applyAlignment="1">
      <alignment vertical="center" shrinkToFit="1"/>
    </xf>
    <xf numFmtId="0" fontId="7" fillId="0" borderId="64" xfId="34" applyFont="1" applyBorder="1" applyAlignment="1">
      <alignment vertical="center" shrinkToFit="1"/>
    </xf>
    <xf numFmtId="179" fontId="0" fillId="0" borderId="65" xfId="37" applyNumberFormat="1" applyFont="1" applyBorder="1" applyAlignment="1">
      <alignment horizontal="right" vertical="center" shrinkToFit="1"/>
    </xf>
    <xf numFmtId="179" fontId="0" fillId="0" borderId="58" xfId="37" applyNumberFormat="1" applyFont="1" applyBorder="1" applyAlignment="1">
      <alignment horizontal="right" vertical="center" shrinkToFit="1"/>
    </xf>
    <xf numFmtId="0" fontId="22" fillId="0" borderId="66" xfId="37" applyFont="1" applyBorder="1" applyAlignment="1">
      <alignment vertical="center"/>
    </xf>
    <xf numFmtId="0" fontId="22" fillId="0" borderId="0" xfId="37" applyFont="1" applyBorder="1" applyAlignment="1">
      <alignment vertical="center"/>
    </xf>
    <xf numFmtId="0" fontId="22" fillId="0" borderId="0" xfId="37" applyFont="1" applyFill="1" applyBorder="1" applyAlignment="1">
      <alignment horizontal="center" vertical="center"/>
    </xf>
    <xf numFmtId="49" fontId="22" fillId="0" borderId="66" xfId="37" applyNumberFormat="1" applyFont="1" applyFill="1" applyBorder="1" applyAlignment="1">
      <alignment horizontal="center" vertical="center"/>
    </xf>
    <xf numFmtId="0" fontId="22" fillId="0" borderId="0" xfId="37" applyFont="1" applyAlignment="1">
      <alignment horizontal="center" vertical="center"/>
    </xf>
    <xf numFmtId="0" fontId="24" fillId="0" borderId="0" xfId="37" applyFont="1" applyAlignment="1">
      <alignment vertical="center"/>
    </xf>
    <xf numFmtId="0" fontId="0" fillId="0" borderId="70" xfId="37" applyFont="1" applyBorder="1" applyAlignment="1">
      <alignment vertical="center" shrinkToFit="1"/>
    </xf>
    <xf numFmtId="0" fontId="0" fillId="0" borderId="71" xfId="37" applyFont="1" applyBorder="1" applyAlignment="1">
      <alignment vertical="center" shrinkToFit="1"/>
    </xf>
    <xf numFmtId="0" fontId="0" fillId="0" borderId="72" xfId="37" applyFont="1" applyBorder="1" applyAlignment="1">
      <alignment vertical="center" shrinkToFit="1"/>
    </xf>
    <xf numFmtId="0" fontId="0" fillId="0" borderId="10" xfId="37" applyFont="1" applyBorder="1" applyAlignment="1">
      <alignment horizontal="left" vertical="center"/>
    </xf>
    <xf numFmtId="0" fontId="0" fillId="0" borderId="76" xfId="37" applyFont="1" applyBorder="1" applyAlignment="1">
      <alignment horizontal="left" vertical="center"/>
    </xf>
    <xf numFmtId="0" fontId="0" fillId="0" borderId="77" xfId="37" applyFont="1" applyBorder="1" applyAlignment="1">
      <alignment horizontal="left" vertical="center" shrinkToFit="1"/>
    </xf>
    <xf numFmtId="0" fontId="0" fillId="0" borderId="72" xfId="37" applyFont="1" applyBorder="1" applyAlignment="1">
      <alignment horizontal="left" vertical="center" shrinkToFit="1"/>
    </xf>
    <xf numFmtId="0" fontId="0" fillId="0" borderId="79" xfId="37" applyFont="1" applyBorder="1" applyAlignment="1">
      <alignment vertical="center" shrinkToFit="1"/>
    </xf>
    <xf numFmtId="0" fontId="0" fillId="0" borderId="77" xfId="37" applyFont="1" applyBorder="1" applyAlignment="1">
      <alignment vertical="center" shrinkToFit="1"/>
    </xf>
    <xf numFmtId="58" fontId="26" fillId="0" borderId="0" xfId="37" applyNumberFormat="1" applyFont="1" applyAlignment="1">
      <alignment vertical="center"/>
    </xf>
    <xf numFmtId="0" fontId="0" fillId="0" borderId="10" xfId="37" applyFont="1" applyBorder="1" applyAlignment="1">
      <alignment horizontal="left" vertical="center" shrinkToFit="1"/>
    </xf>
    <xf numFmtId="0" fontId="0" fillId="0" borderId="80" xfId="37" applyFont="1" applyBorder="1" applyAlignment="1">
      <alignment horizontal="left" vertical="center" shrinkToFit="1"/>
    </xf>
    <xf numFmtId="0" fontId="0" fillId="0" borderId="31" xfId="37" applyFont="1" applyBorder="1" applyAlignment="1">
      <alignment horizontal="left" vertical="center" shrinkToFit="1"/>
    </xf>
    <xf numFmtId="0" fontId="0" fillId="0" borderId="80" xfId="37" applyFont="1" applyBorder="1" applyAlignment="1">
      <alignment vertical="center" shrinkToFit="1"/>
    </xf>
    <xf numFmtId="58" fontId="26" fillId="0" borderId="10" xfId="37" applyNumberFormat="1" applyFont="1" applyBorder="1" applyAlignment="1">
      <alignment vertical="center"/>
    </xf>
    <xf numFmtId="0" fontId="0" fillId="0" borderId="32" xfId="37" applyFont="1" applyBorder="1" applyAlignment="1">
      <alignment horizontal="center" vertical="center" shrinkToFit="1"/>
    </xf>
    <xf numFmtId="0" fontId="0" fillId="0" borderId="80" xfId="37" applyFont="1" applyBorder="1" applyAlignment="1">
      <alignment horizontal="center" vertical="center" shrinkToFit="1"/>
    </xf>
    <xf numFmtId="0" fontId="0" fillId="0" borderId="10" xfId="37" applyFont="1" applyBorder="1" applyAlignment="1">
      <alignment horizontal="center" vertical="center"/>
    </xf>
    <xf numFmtId="0" fontId="0" fillId="0" borderId="80" xfId="37" applyFont="1" applyBorder="1" applyAlignment="1">
      <alignment horizontal="center" vertical="center"/>
    </xf>
    <xf numFmtId="0" fontId="0" fillId="0" borderId="80" xfId="37" applyFont="1" applyBorder="1" applyAlignment="1">
      <alignment horizontal="right" vertical="center" shrinkToFit="1"/>
    </xf>
    <xf numFmtId="0" fontId="0" fillId="0" borderId="32" xfId="37" applyFont="1" applyBorder="1" applyAlignment="1">
      <alignment horizontal="right" vertical="center" shrinkToFit="1"/>
    </xf>
    <xf numFmtId="0" fontId="0" fillId="0" borderId="82" xfId="37" applyFont="1" applyBorder="1" applyAlignment="1">
      <alignment horizontal="center" vertical="center"/>
    </xf>
    <xf numFmtId="0" fontId="0" fillId="0" borderId="82" xfId="37" applyFont="1" applyBorder="1" applyAlignment="1">
      <alignment horizontal="right" vertical="center" shrinkToFit="1"/>
    </xf>
    <xf numFmtId="0" fontId="0" fillId="0" borderId="83" xfId="37" applyFont="1" applyBorder="1" applyAlignment="1">
      <alignment horizontal="right" vertical="center" shrinkToFit="1"/>
    </xf>
    <xf numFmtId="0" fontId="0" fillId="0" borderId="83" xfId="37" applyFont="1" applyBorder="1" applyAlignment="1">
      <alignment vertical="center" shrinkToFit="1"/>
    </xf>
    <xf numFmtId="0" fontId="0" fillId="0" borderId="10" xfId="37" applyFont="1" applyBorder="1" applyAlignment="1">
      <alignment horizontal="right" vertical="center"/>
    </xf>
    <xf numFmtId="0" fontId="0" fillId="0" borderId="82" xfId="37" applyFont="1" applyBorder="1" applyAlignment="1">
      <alignment horizontal="right" vertical="center"/>
    </xf>
    <xf numFmtId="0" fontId="0" fillId="0" borderId="53" xfId="37" applyFont="1" applyBorder="1" applyAlignment="1">
      <alignment horizontal="right" vertical="center" shrinkToFit="1"/>
    </xf>
    <xf numFmtId="0" fontId="0" fillId="0" borderId="84" xfId="37" applyFont="1" applyBorder="1" applyAlignment="1">
      <alignment vertical="center"/>
    </xf>
    <xf numFmtId="180" fontId="0" fillId="0" borderId="0" xfId="37" applyNumberFormat="1" applyFont="1" applyAlignment="1">
      <alignment vertical="center"/>
    </xf>
    <xf numFmtId="179" fontId="0" fillId="0" borderId="60" xfId="37" applyNumberFormat="1" applyFont="1" applyBorder="1" applyAlignment="1">
      <alignment vertical="center" shrinkToFit="1"/>
    </xf>
    <xf numFmtId="179" fontId="0" fillId="0" borderId="85" xfId="37" applyNumberFormat="1" applyFont="1" applyBorder="1" applyAlignment="1">
      <alignment vertical="center" shrinkToFit="1"/>
    </xf>
    <xf numFmtId="179" fontId="0" fillId="0" borderId="86" xfId="37" applyNumberFormat="1" applyFont="1" applyBorder="1" applyAlignment="1">
      <alignment vertical="center" shrinkToFit="1"/>
    </xf>
    <xf numFmtId="179" fontId="0" fillId="0" borderId="10" xfId="37" applyNumberFormat="1" applyFont="1" applyBorder="1" applyAlignment="1">
      <alignment horizontal="right" vertical="center"/>
    </xf>
    <xf numFmtId="179" fontId="0" fillId="0" borderId="85" xfId="37" applyNumberFormat="1" applyFont="1" applyBorder="1" applyAlignment="1">
      <alignment horizontal="right" vertical="center"/>
    </xf>
    <xf numFmtId="179" fontId="0" fillId="0" borderId="87" xfId="37" applyNumberFormat="1" applyFont="1" applyBorder="1" applyAlignment="1">
      <alignment horizontal="right" vertical="center" shrinkToFit="1"/>
    </xf>
    <xf numFmtId="179" fontId="0" fillId="0" borderId="88" xfId="37" applyNumberFormat="1" applyFont="1" applyBorder="1" applyAlignment="1">
      <alignment vertical="center" shrinkToFit="1"/>
    </xf>
    <xf numFmtId="179" fontId="0" fillId="0" borderId="65" xfId="37" applyNumberFormat="1" applyFont="1" applyBorder="1" applyAlignment="1">
      <alignment vertical="center" shrinkToFit="1"/>
    </xf>
    <xf numFmtId="179" fontId="0" fillId="0" borderId="89" xfId="37" applyNumberFormat="1" applyFont="1" applyBorder="1" applyAlignment="1">
      <alignment vertical="center"/>
    </xf>
    <xf numFmtId="0" fontId="0" fillId="0" borderId="0" xfId="0" applyFont="1"/>
    <xf numFmtId="0" fontId="0" fillId="0" borderId="66" xfId="0" applyFont="1" applyBorder="1"/>
    <xf numFmtId="0" fontId="24" fillId="0" borderId="0" xfId="35" applyFont="1"/>
    <xf numFmtId="0" fontId="27" fillId="0" borderId="0" xfId="35" applyFont="1"/>
    <xf numFmtId="0" fontId="7" fillId="0" borderId="72" xfId="35" applyBorder="1"/>
    <xf numFmtId="0" fontId="7" fillId="25" borderId="90" xfId="35" applyFill="1" applyBorder="1" applyAlignment="1">
      <alignment horizontal="center" vertical="center"/>
    </xf>
    <xf numFmtId="0" fontId="7" fillId="0" borderId="90" xfId="35" applyBorder="1" applyAlignment="1">
      <alignment horizontal="center" vertical="center"/>
    </xf>
    <xf numFmtId="0" fontId="7" fillId="0" borderId="91" xfId="35" applyBorder="1"/>
    <xf numFmtId="0" fontId="7" fillId="0" borderId="13" xfId="35" applyBorder="1"/>
    <xf numFmtId="0" fontId="7" fillId="0" borderId="92" xfId="35" applyBorder="1"/>
    <xf numFmtId="0" fontId="25" fillId="0" borderId="71" xfId="35" applyFont="1" applyBorder="1" applyAlignment="1">
      <alignment shrinkToFit="1"/>
    </xf>
    <xf numFmtId="0" fontId="7" fillId="0" borderId="93" xfId="35" applyFont="1" applyBorder="1" applyAlignment="1">
      <alignment horizontal="center" shrinkToFit="1"/>
    </xf>
    <xf numFmtId="0" fontId="28" fillId="0" borderId="73" xfId="35" applyFont="1" applyBorder="1"/>
    <xf numFmtId="0" fontId="7" fillId="0" borderId="94" xfId="35" applyBorder="1"/>
    <xf numFmtId="0" fontId="7" fillId="0" borderId="95" xfId="35" applyBorder="1" applyAlignment="1">
      <alignment horizontal="center"/>
    </xf>
    <xf numFmtId="0" fontId="7" fillId="0" borderId="96" xfId="35" applyBorder="1" applyAlignment="1">
      <alignment horizontal="right"/>
    </xf>
    <xf numFmtId="0" fontId="7" fillId="0" borderId="19" xfId="35" applyBorder="1" applyAlignment="1">
      <alignment horizontal="right"/>
    </xf>
    <xf numFmtId="0" fontId="7" fillId="0" borderId="30" xfId="35" applyBorder="1" applyAlignment="1">
      <alignment horizontal="center"/>
    </xf>
    <xf numFmtId="0" fontId="7" fillId="0" borderId="36" xfId="35" applyBorder="1" applyProtection="1">
      <protection locked="0"/>
    </xf>
    <xf numFmtId="0" fontId="7" fillId="0" borderId="31" xfId="35" applyBorder="1" applyProtection="1">
      <protection locked="0"/>
    </xf>
    <xf numFmtId="0" fontId="7" fillId="25" borderId="43" xfId="35" applyFill="1" applyBorder="1" applyAlignment="1"/>
    <xf numFmtId="0" fontId="7" fillId="0" borderId="97" xfId="35" applyBorder="1" applyProtection="1">
      <protection locked="0"/>
    </xf>
    <xf numFmtId="0" fontId="7" fillId="0" borderId="40" xfId="35" applyBorder="1" applyProtection="1">
      <protection locked="0"/>
    </xf>
    <xf numFmtId="0" fontId="7" fillId="0" borderId="98" xfId="35" applyBorder="1" applyProtection="1">
      <protection locked="0"/>
    </xf>
    <xf numFmtId="0" fontId="7" fillId="0" borderId="80" xfId="35" applyBorder="1" applyProtection="1">
      <protection locked="0"/>
    </xf>
    <xf numFmtId="0" fontId="7" fillId="26" borderId="99" xfId="35" applyFill="1" applyBorder="1" applyProtection="1">
      <protection locked="0"/>
    </xf>
    <xf numFmtId="0" fontId="7" fillId="0" borderId="32" xfId="35" applyBorder="1" applyProtection="1">
      <protection locked="0"/>
    </xf>
    <xf numFmtId="0" fontId="7" fillId="0" borderId="100" xfId="35" applyBorder="1" applyProtection="1">
      <protection locked="0"/>
    </xf>
    <xf numFmtId="0" fontId="7" fillId="0" borderId="101" xfId="35" applyBorder="1" applyAlignment="1">
      <alignment horizontal="center"/>
    </xf>
    <xf numFmtId="0" fontId="7" fillId="0" borderId="102" xfId="35" applyBorder="1" applyAlignment="1">
      <alignment horizontal="center"/>
    </xf>
    <xf numFmtId="0" fontId="7" fillId="25" borderId="30" xfId="35" applyFill="1" applyBorder="1" applyAlignment="1">
      <alignment horizontal="center"/>
    </xf>
    <xf numFmtId="0" fontId="7" fillId="0" borderId="44" xfId="35" applyBorder="1" applyAlignment="1">
      <alignment horizontal="center"/>
    </xf>
    <xf numFmtId="0" fontId="7" fillId="0" borderId="103" xfId="35" applyBorder="1" applyAlignment="1">
      <alignment horizontal="center"/>
    </xf>
    <xf numFmtId="0" fontId="7" fillId="25" borderId="104" xfId="35" applyFill="1" applyBorder="1" applyAlignment="1">
      <alignment horizontal="center"/>
    </xf>
    <xf numFmtId="0" fontId="7" fillId="25" borderId="105" xfId="35" applyFill="1" applyBorder="1" applyAlignment="1">
      <alignment horizontal="center"/>
    </xf>
    <xf numFmtId="0" fontId="7" fillId="0" borderId="47" xfId="35" applyBorder="1" applyProtection="1">
      <protection locked="0"/>
    </xf>
    <xf numFmtId="0" fontId="7" fillId="0" borderId="45" xfId="35" applyBorder="1" applyProtection="1">
      <protection locked="0"/>
    </xf>
    <xf numFmtId="0" fontId="7" fillId="0" borderId="106" xfId="35" applyBorder="1" applyProtection="1">
      <protection locked="0"/>
    </xf>
    <xf numFmtId="0" fontId="7" fillId="0" borderId="51" xfId="35" applyBorder="1" applyProtection="1">
      <protection locked="0"/>
    </xf>
    <xf numFmtId="0" fontId="7" fillId="0" borderId="107" xfId="35" applyBorder="1" applyProtection="1">
      <protection locked="0"/>
    </xf>
    <xf numFmtId="0" fontId="7" fillId="0" borderId="82" xfId="35" applyBorder="1" applyProtection="1">
      <protection locked="0"/>
    </xf>
    <xf numFmtId="0" fontId="7" fillId="26" borderId="108" xfId="35" applyFill="1" applyBorder="1" applyProtection="1">
      <protection locked="0"/>
    </xf>
    <xf numFmtId="0" fontId="7" fillId="25" borderId="54" xfId="35" applyFill="1" applyBorder="1" applyAlignment="1"/>
    <xf numFmtId="0" fontId="7" fillId="0" borderId="46" xfId="35" applyBorder="1" applyProtection="1">
      <protection locked="0"/>
    </xf>
    <xf numFmtId="0" fontId="7" fillId="0" borderId="109" xfId="35" applyBorder="1" applyProtection="1">
      <protection locked="0"/>
    </xf>
    <xf numFmtId="0" fontId="7" fillId="0" borderId="111" xfId="35" applyBorder="1" applyAlignment="1">
      <alignment horizontal="center"/>
    </xf>
    <xf numFmtId="0" fontId="7" fillId="25" borderId="112" xfId="35" applyFill="1" applyBorder="1" applyProtection="1"/>
    <xf numFmtId="0" fontId="7" fillId="25" borderId="113" xfId="35" applyFill="1" applyBorder="1" applyProtection="1"/>
    <xf numFmtId="0" fontId="7" fillId="25" borderId="14" xfId="35" applyFill="1" applyBorder="1" applyAlignment="1" applyProtection="1"/>
    <xf numFmtId="0" fontId="7" fillId="0" borderId="112" xfId="35" applyBorder="1"/>
    <xf numFmtId="0" fontId="7" fillId="0" borderId="113" xfId="35" applyBorder="1"/>
    <xf numFmtId="0" fontId="7" fillId="0" borderId="114" xfId="35" applyBorder="1"/>
    <xf numFmtId="0" fontId="7" fillId="0" borderId="115" xfId="35" applyBorder="1"/>
    <xf numFmtId="0" fontId="7" fillId="0" borderId="116" xfId="35" applyBorder="1"/>
    <xf numFmtId="0" fontId="7" fillId="0" borderId="67" xfId="35" applyBorder="1"/>
    <xf numFmtId="0" fontId="7" fillId="26" borderId="117" xfId="35" applyFill="1" applyBorder="1"/>
    <xf numFmtId="0" fontId="7" fillId="25" borderId="14" xfId="35" applyFill="1" applyBorder="1" applyAlignment="1"/>
    <xf numFmtId="0" fontId="7" fillId="25" borderId="118" xfId="35" applyFill="1" applyBorder="1"/>
    <xf numFmtId="0" fontId="7" fillId="25" borderId="119" xfId="35" applyFill="1" applyBorder="1"/>
    <xf numFmtId="0" fontId="7" fillId="25" borderId="115" xfId="35" applyFill="1" applyBorder="1"/>
    <xf numFmtId="0" fontId="29" fillId="0" borderId="0" xfId="35" applyNumberFormat="1" applyFont="1" applyFill="1" applyAlignment="1"/>
    <xf numFmtId="0" fontId="7" fillId="0" borderId="105" xfId="35" applyBorder="1" applyAlignment="1">
      <alignment horizontal="center"/>
    </xf>
    <xf numFmtId="0" fontId="7" fillId="25" borderId="120" xfId="35" applyFill="1" applyBorder="1" applyProtection="1"/>
    <xf numFmtId="0" fontId="7" fillId="25" borderId="53" xfId="35" applyFill="1" applyBorder="1" applyProtection="1"/>
    <xf numFmtId="0" fontId="7" fillId="25" borderId="84" xfId="35" applyFill="1" applyBorder="1" applyAlignment="1" applyProtection="1"/>
    <xf numFmtId="0" fontId="7" fillId="0" borderId="120" xfId="35" applyBorder="1"/>
    <xf numFmtId="0" fontId="7" fillId="0" borderId="53" xfId="35" applyBorder="1"/>
    <xf numFmtId="0" fontId="7" fillId="0" borderId="121" xfId="35" applyBorder="1"/>
    <xf numFmtId="0" fontId="7" fillId="0" borderId="122" xfId="35" applyBorder="1"/>
    <xf numFmtId="0" fontId="7" fillId="0" borderId="123" xfId="35" applyBorder="1"/>
    <xf numFmtId="0" fontId="7" fillId="0" borderId="124" xfId="35" applyBorder="1"/>
    <xf numFmtId="0" fontId="7" fillId="26" borderId="125" xfId="35" applyFill="1" applyBorder="1"/>
    <xf numFmtId="0" fontId="7" fillId="25" borderId="84" xfId="35" applyFill="1" applyBorder="1" applyAlignment="1"/>
    <xf numFmtId="0" fontId="7" fillId="25" borderId="83" xfId="35" applyFill="1" applyBorder="1"/>
    <xf numFmtId="0" fontId="7" fillId="25" borderId="126" xfId="35" applyFill="1" applyBorder="1"/>
    <xf numFmtId="0" fontId="7" fillId="25" borderId="122" xfId="35" applyFill="1" applyBorder="1"/>
    <xf numFmtId="0" fontId="30" fillId="0" borderId="0" xfId="35" applyNumberFormat="1" applyFont="1" applyFill="1" applyAlignment="1"/>
    <xf numFmtId="0" fontId="7" fillId="25" borderId="60" xfId="35" applyFill="1" applyBorder="1"/>
    <xf numFmtId="0" fontId="7" fillId="25" borderId="58" xfId="35" applyFill="1" applyBorder="1"/>
    <xf numFmtId="0" fontId="7" fillId="25" borderId="127" xfId="35" applyFill="1" applyBorder="1"/>
    <xf numFmtId="0" fontId="7" fillId="25" borderId="65" xfId="35" applyFill="1" applyBorder="1"/>
    <xf numFmtId="0" fontId="7" fillId="25" borderId="128" xfId="35" applyFill="1" applyBorder="1"/>
    <xf numFmtId="0" fontId="7" fillId="25" borderId="85" xfId="35" applyFill="1" applyBorder="1"/>
    <xf numFmtId="0" fontId="7" fillId="25" borderId="129" xfId="35" applyFill="1" applyBorder="1"/>
    <xf numFmtId="0" fontId="7" fillId="25" borderId="59" xfId="35" applyFill="1" applyBorder="1" applyAlignment="1"/>
    <xf numFmtId="0" fontId="7" fillId="25" borderId="86" xfId="35" applyFill="1" applyBorder="1"/>
    <xf numFmtId="0" fontId="7" fillId="25" borderId="130" xfId="35" applyFill="1" applyBorder="1"/>
    <xf numFmtId="0" fontId="7" fillId="0" borderId="76" xfId="35" applyBorder="1" applyAlignment="1">
      <alignment vertical="center"/>
    </xf>
    <xf numFmtId="0" fontId="7" fillId="25" borderId="24" xfId="35" applyFill="1" applyBorder="1"/>
    <xf numFmtId="0" fontId="7" fillId="25" borderId="113" xfId="35" applyFill="1" applyBorder="1"/>
    <xf numFmtId="0" fontId="7" fillId="25" borderId="120" xfId="35" applyFill="1" applyBorder="1"/>
    <xf numFmtId="0" fontId="7" fillId="25" borderId="53" xfId="35" applyFill="1" applyBorder="1"/>
    <xf numFmtId="0" fontId="32" fillId="0" borderId="0" xfId="36" applyNumberFormat="1" applyFont="1"/>
    <xf numFmtId="0" fontId="33" fillId="0" borderId="0" xfId="36" applyNumberFormat="1" applyFont="1" applyAlignment="1"/>
    <xf numFmtId="0" fontId="0" fillId="0" borderId="0" xfId="0" applyFont="1" applyAlignment="1"/>
    <xf numFmtId="0" fontId="7" fillId="27" borderId="131" xfId="36" applyNumberFormat="1" applyFont="1" applyFill="1" applyBorder="1" applyAlignment="1">
      <alignment vertical="center"/>
    </xf>
    <xf numFmtId="0" fontId="7" fillId="0" borderId="132" xfId="36" applyNumberFormat="1" applyFont="1" applyBorder="1" applyAlignment="1">
      <alignment horizontal="center" vertical="center" shrinkToFit="1"/>
    </xf>
    <xf numFmtId="0" fontId="7" fillId="0" borderId="133" xfId="36" applyNumberFormat="1" applyFont="1" applyBorder="1" applyAlignment="1">
      <alignment horizontal="center" vertical="center" shrinkToFit="1"/>
    </xf>
    <xf numFmtId="0" fontId="7" fillId="0" borderId="134" xfId="36" applyNumberFormat="1" applyFont="1" applyBorder="1" applyAlignment="1">
      <alignment horizontal="center" vertical="center" shrinkToFit="1"/>
    </xf>
    <xf numFmtId="0" fontId="7" fillId="28" borderId="141" xfId="36" applyNumberFormat="1" applyFont="1" applyFill="1" applyBorder="1"/>
    <xf numFmtId="0" fontId="7" fillId="0" borderId="132" xfId="36" applyNumberFormat="1" applyFont="1" applyBorder="1" applyAlignment="1">
      <alignment horizontal="center"/>
    </xf>
    <xf numFmtId="0" fontId="7" fillId="0" borderId="143" xfId="36" applyNumberFormat="1" applyFont="1" applyBorder="1" applyAlignment="1">
      <alignment horizontal="center"/>
    </xf>
    <xf numFmtId="0" fontId="7" fillId="0" borderId="144" xfId="36" applyNumberFormat="1" applyFont="1" applyBorder="1" applyAlignment="1">
      <alignment horizontal="center"/>
    </xf>
    <xf numFmtId="0" fontId="1" fillId="0" borderId="0" xfId="35" applyNumberFormat="1" applyFont="1" applyFill="1" applyAlignment="1"/>
    <xf numFmtId="0" fontId="7" fillId="27" borderId="145" xfId="36" applyNumberFormat="1" applyFont="1" applyFill="1" applyBorder="1" applyAlignment="1">
      <alignment horizontal="center" vertical="center" shrinkToFit="1"/>
    </xf>
    <xf numFmtId="0" fontId="7" fillId="0" borderId="146" xfId="36" applyNumberFormat="1" applyFont="1" applyBorder="1" applyAlignment="1">
      <alignment vertical="center"/>
    </xf>
    <xf numFmtId="0" fontId="7" fillId="0" borderId="147" xfId="36" applyNumberFormat="1" applyFont="1" applyBorder="1" applyAlignment="1">
      <alignment vertical="center"/>
    </xf>
    <xf numFmtId="0" fontId="7" fillId="25" borderId="148" xfId="36" applyNumberFormat="1" applyFont="1" applyFill="1" applyBorder="1" applyAlignment="1">
      <alignment vertical="center"/>
    </xf>
    <xf numFmtId="0" fontId="7" fillId="0" borderId="141" xfId="36" applyNumberFormat="1" applyFont="1" applyBorder="1"/>
    <xf numFmtId="0" fontId="7" fillId="0" borderId="146" xfId="36" applyNumberFormat="1" applyFont="1" applyBorder="1" applyAlignment="1">
      <alignment horizontal="center"/>
    </xf>
    <xf numFmtId="0" fontId="7" fillId="0" borderId="147" xfId="36" applyNumberFormat="1" applyFont="1" applyBorder="1" applyAlignment="1">
      <alignment horizontal="center"/>
    </xf>
    <xf numFmtId="0" fontId="7" fillId="25" borderId="147" xfId="36" applyNumberFormat="1" applyFont="1" applyFill="1" applyBorder="1" applyAlignment="1">
      <alignment horizontal="center"/>
    </xf>
    <xf numFmtId="0" fontId="7" fillId="25" borderId="151" xfId="36" applyNumberFormat="1" applyFont="1" applyFill="1" applyBorder="1" applyAlignment="1">
      <alignment horizontal="center"/>
    </xf>
    <xf numFmtId="0" fontId="7" fillId="0" borderId="148" xfId="36" applyNumberFormat="1" applyFont="1" applyBorder="1" applyAlignment="1">
      <alignment horizontal="center"/>
    </xf>
    <xf numFmtId="0" fontId="7" fillId="25" borderId="148" xfId="36" applyNumberFormat="1" applyFont="1" applyFill="1" applyBorder="1" applyAlignment="1">
      <alignment horizontal="center"/>
    </xf>
    <xf numFmtId="0" fontId="7" fillId="27" borderId="143" xfId="36" applyNumberFormat="1" applyFont="1" applyFill="1" applyBorder="1" applyAlignment="1">
      <alignment horizontal="center"/>
    </xf>
    <xf numFmtId="0" fontId="7" fillId="27" borderId="156" xfId="36" applyNumberFormat="1" applyFont="1" applyFill="1" applyBorder="1"/>
    <xf numFmtId="0" fontId="7" fillId="0" borderId="132" xfId="36" applyNumberFormat="1" applyFont="1" applyBorder="1" applyAlignment="1"/>
    <xf numFmtId="0" fontId="7" fillId="0" borderId="133" xfId="36" applyNumberFormat="1" applyFont="1" applyBorder="1" applyAlignment="1"/>
    <xf numFmtId="0" fontId="7" fillId="25" borderId="133" xfId="36" applyNumberFormat="1" applyFont="1" applyFill="1" applyBorder="1" applyAlignment="1"/>
    <xf numFmtId="178" fontId="7" fillId="25" borderId="157" xfId="36" applyNumberFormat="1" applyFont="1" applyFill="1" applyBorder="1" applyAlignment="1"/>
    <xf numFmtId="0" fontId="7" fillId="0" borderId="143" xfId="36" applyNumberFormat="1" applyFont="1" applyBorder="1" applyAlignment="1"/>
    <xf numFmtId="0" fontId="7" fillId="25" borderId="143" xfId="36" applyNumberFormat="1" applyFont="1" applyFill="1" applyBorder="1" applyAlignment="1"/>
    <xf numFmtId="178" fontId="7" fillId="25" borderId="133" xfId="36" applyNumberFormat="1" applyFont="1" applyFill="1" applyBorder="1" applyAlignment="1"/>
    <xf numFmtId="0" fontId="7" fillId="27" borderId="132" xfId="36" applyNumberFormat="1" applyFont="1" applyFill="1" applyBorder="1" applyAlignment="1">
      <alignment horizontal="center"/>
    </xf>
    <xf numFmtId="0" fontId="7" fillId="27" borderId="156" xfId="36" applyNumberFormat="1" applyFont="1" applyFill="1" applyBorder="1" applyAlignment="1">
      <alignment horizontal="center"/>
    </xf>
    <xf numFmtId="0" fontId="7" fillId="25" borderId="157" xfId="36" applyNumberFormat="1" applyFont="1" applyFill="1" applyBorder="1" applyAlignment="1"/>
    <xf numFmtId="0" fontId="7" fillId="27" borderId="161" xfId="36" applyNumberFormat="1" applyFont="1" applyFill="1" applyBorder="1" applyAlignment="1">
      <alignment horizontal="center" vertical="center" shrinkToFit="1"/>
    </xf>
    <xf numFmtId="0" fontId="7" fillId="25" borderId="162" xfId="36" applyNumberFormat="1" applyFont="1" applyFill="1" applyBorder="1" applyAlignment="1">
      <alignment vertical="center"/>
    </xf>
    <xf numFmtId="0" fontId="7" fillId="25" borderId="163" xfId="36" applyNumberFormat="1" applyFont="1" applyFill="1" applyBorder="1" applyAlignment="1">
      <alignment vertical="center"/>
    </xf>
    <xf numFmtId="0" fontId="7" fillId="25" borderId="164" xfId="36" applyNumberFormat="1" applyFont="1" applyFill="1" applyBorder="1" applyAlignment="1">
      <alignment vertical="center"/>
    </xf>
    <xf numFmtId="0" fontId="7" fillId="27" borderId="148" xfId="36" applyNumberFormat="1" applyFont="1" applyFill="1" applyBorder="1" applyAlignment="1">
      <alignment horizontal="center"/>
    </xf>
    <xf numFmtId="0" fontId="7" fillId="27" borderId="165" xfId="36" applyNumberFormat="1" applyFont="1" applyFill="1" applyBorder="1" applyAlignment="1">
      <alignment horizontal="center"/>
    </xf>
    <xf numFmtId="0" fontId="7" fillId="0" borderId="146" xfId="36" applyNumberFormat="1" applyFont="1" applyBorder="1" applyAlignment="1"/>
    <xf numFmtId="0" fontId="7" fillId="0" borderId="147" xfId="36" applyNumberFormat="1" applyFont="1" applyBorder="1" applyAlignment="1"/>
    <xf numFmtId="0" fontId="7" fillId="25" borderId="147" xfId="36" applyNumberFormat="1" applyFont="1" applyFill="1" applyBorder="1" applyAlignment="1"/>
    <xf numFmtId="178" fontId="7" fillId="25" borderId="151" xfId="36" applyNumberFormat="1" applyFont="1" applyFill="1" applyBorder="1" applyAlignment="1"/>
    <xf numFmtId="0" fontId="7" fillId="0" borderId="148" xfId="36" applyNumberFormat="1" applyFont="1" applyBorder="1" applyAlignment="1"/>
    <xf numFmtId="0" fontId="7" fillId="25" borderId="148" xfId="36" applyNumberFormat="1" applyFont="1" applyFill="1" applyBorder="1" applyAlignment="1"/>
    <xf numFmtId="178" fontId="7" fillId="25" borderId="147" xfId="36" applyNumberFormat="1" applyFont="1" applyFill="1" applyBorder="1" applyAlignment="1"/>
    <xf numFmtId="0" fontId="7" fillId="28" borderId="141" xfId="36" applyNumberFormat="1" applyFont="1" applyFill="1" applyBorder="1" applyAlignment="1"/>
    <xf numFmtId="0" fontId="7" fillId="27" borderId="146" xfId="36" applyNumberFormat="1" applyFont="1" applyFill="1" applyBorder="1" applyAlignment="1">
      <alignment horizontal="center"/>
    </xf>
    <xf numFmtId="0" fontId="7" fillId="25" borderId="151" xfId="36" applyNumberFormat="1" applyFont="1" applyFill="1" applyBorder="1" applyAlignment="1"/>
    <xf numFmtId="0" fontId="7" fillId="0" borderId="0" xfId="36" applyNumberFormat="1" applyFont="1" applyBorder="1"/>
    <xf numFmtId="0" fontId="7" fillId="27" borderId="168" xfId="36" applyNumberFormat="1" applyFont="1" applyFill="1" applyBorder="1" applyAlignment="1">
      <alignment horizontal="center"/>
    </xf>
    <xf numFmtId="0" fontId="7" fillId="25" borderId="132" xfId="36" applyNumberFormat="1" applyFont="1" applyFill="1" applyBorder="1" applyAlignment="1"/>
    <xf numFmtId="0" fontId="7" fillId="0" borderId="141" xfId="36" applyNumberFormat="1" applyFont="1" applyBorder="1" applyAlignment="1"/>
    <xf numFmtId="181" fontId="0" fillId="0" borderId="0" xfId="36" applyNumberFormat="1" applyFont="1" applyAlignment="1"/>
    <xf numFmtId="9" fontId="7" fillId="25" borderId="178" xfId="36" quotePrefix="1" applyNumberFormat="1" applyFont="1" applyFill="1" applyBorder="1" applyAlignment="1">
      <alignment horizontal="center"/>
    </xf>
    <xf numFmtId="0" fontId="7" fillId="0" borderId="132" xfId="36" applyNumberFormat="1" applyFont="1" applyBorder="1"/>
    <xf numFmtId="0" fontId="0" fillId="28" borderId="0" xfId="0" applyFont="1" applyFill="1" applyAlignment="1"/>
    <xf numFmtId="0" fontId="7" fillId="0" borderId="172" xfId="36" applyNumberFormat="1" applyFont="1" applyBorder="1" applyAlignment="1">
      <alignment horizontal="left" vertical="center"/>
    </xf>
    <xf numFmtId="0" fontId="31" fillId="0" borderId="173" xfId="36" applyNumberFormat="1" applyFont="1" applyBorder="1" applyAlignment="1">
      <alignment horizontal="left" vertical="center"/>
    </xf>
    <xf numFmtId="0" fontId="31" fillId="0" borderId="179" xfId="36" applyNumberFormat="1" applyFont="1" applyBorder="1" applyAlignment="1">
      <alignment horizontal="left" vertical="center"/>
    </xf>
    <xf numFmtId="0" fontId="32" fillId="0" borderId="0" xfId="36" applyNumberFormat="1" applyFont="1" applyAlignment="1"/>
    <xf numFmtId="0" fontId="32" fillId="27" borderId="176" xfId="36" applyNumberFormat="1" applyFont="1" applyFill="1" applyBorder="1" applyAlignment="1">
      <alignment horizontal="center"/>
    </xf>
    <xf numFmtId="0" fontId="32" fillId="27" borderId="162" xfId="36" applyNumberFormat="1" applyFont="1" applyFill="1" applyBorder="1" applyAlignment="1">
      <alignment horizontal="center"/>
    </xf>
    <xf numFmtId="0" fontId="32" fillId="27" borderId="177" xfId="36" applyNumberFormat="1" applyFont="1" applyFill="1" applyBorder="1" applyAlignment="1">
      <alignment horizontal="center"/>
    </xf>
    <xf numFmtId="0" fontId="32" fillId="25" borderId="162" xfId="36" applyNumberFormat="1" applyFont="1" applyFill="1" applyBorder="1" applyAlignment="1"/>
    <xf numFmtId="0" fontId="32" fillId="25" borderId="163" xfId="36" applyNumberFormat="1" applyFont="1" applyFill="1" applyBorder="1" applyAlignment="1"/>
    <xf numFmtId="0" fontId="32" fillId="25" borderId="176" xfId="36" applyNumberFormat="1" applyFont="1" applyFill="1" applyBorder="1" applyAlignment="1"/>
    <xf numFmtId="0" fontId="32" fillId="25" borderId="180" xfId="36" applyNumberFormat="1" applyFont="1" applyFill="1" applyBorder="1" applyAlignment="1"/>
    <xf numFmtId="0" fontId="32" fillId="0" borderId="141" xfId="36" applyNumberFormat="1" applyFont="1" applyBorder="1"/>
    <xf numFmtId="0" fontId="7" fillId="0" borderId="31" xfId="37" applyFont="1" applyBorder="1" applyAlignment="1">
      <alignment vertical="center" shrinkToFit="1"/>
    </xf>
    <xf numFmtId="0" fontId="7" fillId="0" borderId="70" xfId="37" applyFont="1" applyBorder="1" applyAlignment="1">
      <alignment vertical="center" shrinkToFit="1"/>
    </xf>
    <xf numFmtId="0" fontId="7" fillId="0" borderId="13" xfId="37" applyFont="1" applyBorder="1" applyAlignment="1">
      <alignment vertical="center" shrinkToFit="1"/>
    </xf>
    <xf numFmtId="0" fontId="7" fillId="0" borderId="71" xfId="37" applyFont="1" applyBorder="1" applyAlignment="1">
      <alignment vertical="center" shrinkToFit="1"/>
    </xf>
    <xf numFmtId="0" fontId="7" fillId="0" borderId="72" xfId="37" applyFont="1" applyBorder="1" applyAlignment="1">
      <alignment vertical="center" shrinkToFit="1"/>
    </xf>
    <xf numFmtId="0" fontId="7" fillId="0" borderId="73" xfId="37" applyFont="1" applyBorder="1" applyAlignment="1">
      <alignment vertical="center" shrinkToFit="1"/>
    </xf>
    <xf numFmtId="0" fontId="7" fillId="0" borderId="77" xfId="37" applyFont="1" applyBorder="1" applyAlignment="1">
      <alignment horizontal="left" vertical="center" shrinkToFit="1"/>
    </xf>
    <xf numFmtId="0" fontId="7" fillId="0" borderId="20" xfId="37" applyFont="1" applyBorder="1" applyAlignment="1">
      <alignment vertical="center" shrinkToFit="1"/>
    </xf>
    <xf numFmtId="0" fontId="7" fillId="0" borderId="184" xfId="37" applyFont="1" applyBorder="1" applyAlignment="1">
      <alignment vertical="center" shrinkToFit="1"/>
    </xf>
    <xf numFmtId="0" fontId="0" fillId="0" borderId="185" xfId="37" applyFont="1" applyBorder="1" applyAlignment="1">
      <alignment vertical="center" shrinkToFit="1"/>
    </xf>
    <xf numFmtId="179" fontId="0" fillId="0" borderId="186" xfId="37" applyNumberFormat="1" applyFont="1" applyBorder="1" applyAlignment="1">
      <alignment vertical="center" shrinkToFit="1"/>
    </xf>
    <xf numFmtId="0" fontId="7" fillId="0" borderId="32" xfId="37" applyFont="1" applyBorder="1" applyAlignment="1">
      <alignment vertical="center" shrinkToFit="1"/>
    </xf>
    <xf numFmtId="0" fontId="22" fillId="0" borderId="76" xfId="37" applyFont="1" applyBorder="1" applyAlignment="1">
      <alignment vertical="center"/>
    </xf>
    <xf numFmtId="0" fontId="0" fillId="0" borderId="78" xfId="37" applyFont="1" applyBorder="1" applyAlignment="1">
      <alignment vertical="center"/>
    </xf>
    <xf numFmtId="0" fontId="22" fillId="0" borderId="0" xfId="37" applyFont="1" applyBorder="1" applyAlignment="1">
      <alignment horizontal="center" vertical="center"/>
    </xf>
    <xf numFmtId="179" fontId="0" fillId="0" borderId="56" xfId="37" applyNumberFormat="1" applyFont="1" applyBorder="1" applyAlignment="1">
      <alignment horizontal="center" vertical="center"/>
    </xf>
    <xf numFmtId="179" fontId="0" fillId="0" borderId="57" xfId="37" applyNumberFormat="1" applyFont="1" applyBorder="1" applyAlignment="1">
      <alignment horizontal="center" vertical="center"/>
    </xf>
    <xf numFmtId="0" fontId="0" fillId="0" borderId="74" xfId="37" applyFont="1" applyBorder="1" applyAlignment="1">
      <alignment horizontal="center" vertical="center"/>
    </xf>
    <xf numFmtId="0" fontId="0" fillId="0" borderId="75" xfId="37" applyFont="1" applyBorder="1" applyAlignment="1">
      <alignment horizontal="center" vertical="center"/>
    </xf>
    <xf numFmtId="0" fontId="0" fillId="0" borderId="34" xfId="37" applyFont="1" applyBorder="1" applyAlignment="1">
      <alignment horizontal="center" vertical="center" shrinkToFit="1"/>
    </xf>
    <xf numFmtId="0" fontId="0" fillId="0" borderId="35" xfId="37" applyFont="1" applyBorder="1" applyAlignment="1">
      <alignment horizontal="center" vertical="center" shrinkToFit="1"/>
    </xf>
    <xf numFmtId="0" fontId="7" fillId="0" borderId="15" xfId="34" applyFont="1" applyBorder="1" applyAlignment="1">
      <alignment horizontal="center" vertical="center"/>
    </xf>
    <xf numFmtId="0" fontId="7" fillId="0" borderId="16" xfId="34" applyFont="1" applyBorder="1" applyAlignment="1">
      <alignment horizontal="center" vertical="center"/>
    </xf>
    <xf numFmtId="0" fontId="0" fillId="0" borderId="22" xfId="37" applyFont="1" applyBorder="1" applyAlignment="1">
      <alignment horizontal="center" vertical="center"/>
    </xf>
    <xf numFmtId="0" fontId="0" fillId="0" borderId="23" xfId="37" applyFont="1" applyBorder="1" applyAlignment="1">
      <alignment horizontal="center" vertical="center"/>
    </xf>
    <xf numFmtId="0" fontId="0" fillId="0" borderId="34" xfId="37" applyFont="1" applyBorder="1" applyAlignment="1">
      <alignment horizontal="center" vertical="center"/>
    </xf>
    <xf numFmtId="0" fontId="0" fillId="0" borderId="35" xfId="37" applyFont="1" applyBorder="1" applyAlignment="1">
      <alignment horizontal="center" vertical="center"/>
    </xf>
    <xf numFmtId="0" fontId="0" fillId="0" borderId="41" xfId="37" applyFont="1" applyBorder="1" applyAlignment="1">
      <alignment horizontal="center" vertical="center"/>
    </xf>
    <xf numFmtId="0" fontId="0" fillId="0" borderId="42" xfId="37" applyFont="1" applyBorder="1" applyAlignment="1">
      <alignment horizontal="center" vertical="center"/>
    </xf>
    <xf numFmtId="0" fontId="0" fillId="0" borderId="55" xfId="37" applyFont="1" applyBorder="1" applyAlignment="1">
      <alignment horizontal="center" vertical="center"/>
    </xf>
    <xf numFmtId="0" fontId="7" fillId="0" borderId="17" xfId="34" applyFont="1" applyBorder="1" applyAlignment="1">
      <alignment horizontal="center" vertical="center" shrinkToFit="1"/>
    </xf>
    <xf numFmtId="0" fontId="7" fillId="0" borderId="21" xfId="34" applyFont="1" applyBorder="1" applyAlignment="1">
      <alignment horizontal="center" vertical="center" shrinkToFit="1"/>
    </xf>
    <xf numFmtId="0" fontId="7" fillId="0" borderId="33" xfId="34" applyFont="1" applyBorder="1" applyAlignment="1">
      <alignment horizontal="center" vertical="center" shrinkToFit="1"/>
    </xf>
    <xf numFmtId="0" fontId="0" fillId="0" borderId="75" xfId="37" applyFont="1" applyBorder="1" applyAlignment="1">
      <alignment vertical="center"/>
    </xf>
    <xf numFmtId="0" fontId="0" fillId="0" borderId="35" xfId="37" applyFont="1" applyBorder="1" applyAlignment="1">
      <alignment vertical="center" shrinkToFit="1"/>
    </xf>
    <xf numFmtId="0" fontId="7" fillId="0" borderId="11" xfId="34" applyFont="1" applyBorder="1" applyAlignment="1">
      <alignment horizontal="center" vertical="center"/>
    </xf>
    <xf numFmtId="0" fontId="7" fillId="0" borderId="12" xfId="34" applyFont="1" applyBorder="1" applyAlignment="1">
      <alignment vertical="center"/>
    </xf>
    <xf numFmtId="0" fontId="0" fillId="0" borderId="18" xfId="37" applyFont="1" applyBorder="1" applyAlignment="1">
      <alignment horizontal="center" vertical="center"/>
    </xf>
    <xf numFmtId="0" fontId="0" fillId="0" borderId="19" xfId="37" applyFont="1" applyBorder="1" applyAlignment="1">
      <alignment vertical="center"/>
    </xf>
    <xf numFmtId="0" fontId="0" fillId="0" borderId="29" xfId="37" applyFont="1" applyBorder="1" applyAlignment="1">
      <alignment horizontal="center" vertical="center"/>
    </xf>
    <xf numFmtId="0" fontId="0" fillId="0" borderId="30" xfId="37" applyFont="1" applyBorder="1" applyAlignment="1">
      <alignment vertical="center"/>
    </xf>
    <xf numFmtId="0" fontId="7" fillId="0" borderId="17" xfId="37" applyFont="1" applyBorder="1" applyAlignment="1">
      <alignment horizontal="center" vertical="center"/>
    </xf>
    <xf numFmtId="0" fontId="0" fillId="0" borderId="33" xfId="37" applyFont="1" applyBorder="1" applyAlignment="1">
      <alignment horizontal="center" vertical="center"/>
    </xf>
    <xf numFmtId="0" fontId="7" fillId="0" borderId="74" xfId="37" applyFont="1" applyBorder="1" applyAlignment="1">
      <alignment horizontal="center" vertical="center"/>
    </xf>
    <xf numFmtId="0" fontId="0" fillId="0" borderId="17" xfId="37" applyFont="1" applyBorder="1" applyAlignment="1">
      <alignment horizontal="center" vertical="center"/>
    </xf>
    <xf numFmtId="0" fontId="0" fillId="0" borderId="52" xfId="37" applyFont="1" applyBorder="1" applyAlignment="1">
      <alignment horizontal="center" vertical="center"/>
    </xf>
    <xf numFmtId="0" fontId="0" fillId="0" borderId="78" xfId="37" applyFont="1" applyBorder="1" applyAlignment="1">
      <alignment horizontal="center" vertical="center"/>
    </xf>
    <xf numFmtId="0" fontId="23" fillId="0" borderId="0" xfId="37" applyFont="1" applyAlignment="1">
      <alignment horizontal="left" vertical="center"/>
    </xf>
    <xf numFmtId="180" fontId="0" fillId="0" borderId="0" xfId="37" applyNumberFormat="1" applyFont="1" applyAlignment="1">
      <alignment horizontal="center" vertical="center"/>
    </xf>
    <xf numFmtId="0" fontId="0" fillId="0" borderId="81" xfId="37" applyFont="1" applyBorder="1" applyAlignment="1">
      <alignment horizontal="center" vertical="center"/>
    </xf>
    <xf numFmtId="0" fontId="0" fillId="0" borderId="64" xfId="37" applyFont="1" applyBorder="1" applyAlignment="1">
      <alignment horizontal="center" vertical="center"/>
    </xf>
    <xf numFmtId="0" fontId="0" fillId="0" borderId="68" xfId="37" applyFont="1" applyBorder="1" applyAlignment="1">
      <alignment horizontal="center" vertical="center"/>
    </xf>
    <xf numFmtId="0" fontId="0" fillId="0" borderId="69" xfId="37" applyFont="1" applyBorder="1" applyAlignment="1">
      <alignment vertical="center"/>
    </xf>
    <xf numFmtId="0" fontId="7" fillId="0" borderId="14" xfId="34" applyFont="1" applyBorder="1" applyAlignment="1">
      <alignment horizontal="center" vertical="center" shrinkToFit="1"/>
    </xf>
    <xf numFmtId="0" fontId="7" fillId="27" borderId="176" xfId="36" applyNumberFormat="1" applyFont="1" applyFill="1" applyBorder="1" applyAlignment="1">
      <alignment horizontal="center" vertical="top"/>
    </xf>
    <xf numFmtId="0" fontId="7" fillId="27" borderId="177" xfId="36" applyNumberFormat="1" applyFont="1" applyFill="1" applyBorder="1" applyAlignment="1">
      <alignment horizontal="center" vertical="top"/>
    </xf>
    <xf numFmtId="0" fontId="7" fillId="0" borderId="137" xfId="36" applyNumberFormat="1" applyFont="1" applyFill="1" applyBorder="1" applyAlignment="1">
      <alignment horizontal="center" vertical="center" textRotation="255" shrinkToFit="1"/>
    </xf>
    <xf numFmtId="0" fontId="7" fillId="0" borderId="138" xfId="36" applyNumberFormat="1" applyFont="1" applyFill="1" applyBorder="1" applyAlignment="1">
      <alignment horizontal="center" vertical="center" textRotation="255" shrinkToFit="1"/>
    </xf>
    <xf numFmtId="0" fontId="7" fillId="0" borderId="139" xfId="36" applyNumberFormat="1" applyFont="1" applyFill="1" applyBorder="1" applyAlignment="1">
      <alignment horizontal="center" vertical="center" textRotation="255" shrinkToFit="1"/>
    </xf>
    <xf numFmtId="0" fontId="7" fillId="0" borderId="74" xfId="35" applyBorder="1" applyAlignment="1">
      <alignment horizontal="center" vertical="center"/>
    </xf>
    <xf numFmtId="0" fontId="7" fillId="0" borderId="75" xfId="35" applyBorder="1" applyAlignment="1">
      <alignment horizontal="center" vertical="center"/>
    </xf>
    <xf numFmtId="0" fontId="7" fillId="0" borderId="56" xfId="35" applyBorder="1" applyAlignment="1">
      <alignment horizontal="center" vertical="center"/>
    </xf>
    <xf numFmtId="0" fontId="7" fillId="0" borderId="57" xfId="35" applyBorder="1" applyAlignment="1">
      <alignment horizontal="center" vertical="center"/>
    </xf>
    <xf numFmtId="0" fontId="7" fillId="0" borderId="140" xfId="36" applyNumberFormat="1" applyFont="1" applyBorder="1" applyAlignment="1">
      <alignment horizontal="center" vertical="center" textRotation="255"/>
    </xf>
    <xf numFmtId="0" fontId="7" fillId="0" borderId="138" xfId="36" applyNumberFormat="1" applyFont="1" applyFill="1" applyBorder="1" applyAlignment="1">
      <alignment horizontal="center" vertical="center" textRotation="255"/>
    </xf>
    <xf numFmtId="0" fontId="7" fillId="0" borderId="139" xfId="36" applyNumberFormat="1" applyFont="1" applyFill="1" applyBorder="1" applyAlignment="1">
      <alignment horizontal="center" vertical="center" textRotation="255"/>
    </xf>
    <xf numFmtId="0" fontId="7" fillId="0" borderId="41" xfId="35" applyBorder="1" applyAlignment="1">
      <alignment horizontal="center"/>
    </xf>
    <xf numFmtId="0" fontId="7" fillId="0" borderId="42" xfId="35" applyBorder="1" applyAlignment="1">
      <alignment horizontal="center"/>
    </xf>
    <xf numFmtId="0" fontId="7" fillId="0" borderId="52" xfId="35" applyBorder="1" applyAlignment="1">
      <alignment horizontal="center"/>
    </xf>
    <xf numFmtId="0" fontId="7" fillId="0" borderId="110" xfId="35" applyBorder="1" applyAlignment="1">
      <alignment horizontal="center"/>
    </xf>
    <xf numFmtId="0" fontId="7" fillId="0" borderId="55" xfId="35" applyBorder="1" applyAlignment="1">
      <alignment horizontal="center"/>
    </xf>
    <xf numFmtId="3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7" fillId="27" borderId="135" xfId="36" applyNumberFormat="1" applyFont="1" applyFill="1" applyBorder="1" applyAlignment="1">
      <alignment horizontal="center"/>
    </xf>
    <xf numFmtId="0" fontId="7" fillId="27" borderId="149" xfId="36" applyNumberFormat="1" applyFont="1" applyFill="1" applyBorder="1" applyAlignment="1">
      <alignment horizontal="center"/>
    </xf>
    <xf numFmtId="0" fontId="7" fillId="27" borderId="136" xfId="36" applyNumberFormat="1" applyFont="1" applyFill="1" applyBorder="1" applyAlignment="1">
      <alignment horizontal="center"/>
    </xf>
    <xf numFmtId="0" fontId="7" fillId="27" borderId="150" xfId="36" applyNumberFormat="1" applyFont="1" applyFill="1" applyBorder="1" applyAlignment="1">
      <alignment horizontal="center"/>
    </xf>
    <xf numFmtId="0" fontId="7" fillId="27" borderId="140" xfId="36" applyNumberFormat="1" applyFont="1" applyFill="1" applyBorder="1" applyAlignment="1">
      <alignment horizontal="center" vertical="top"/>
    </xf>
    <xf numFmtId="0" fontId="7" fillId="27" borderId="171" xfId="36" applyNumberFormat="1" applyFont="1" applyFill="1" applyBorder="1" applyAlignment="1">
      <alignment horizontal="center" vertical="top"/>
    </xf>
    <xf numFmtId="0" fontId="7" fillId="27" borderId="142" xfId="36" applyNumberFormat="1" applyFont="1" applyFill="1" applyBorder="1" applyAlignment="1">
      <alignment horizontal="center"/>
    </xf>
    <xf numFmtId="0" fontId="7" fillId="27" borderId="152" xfId="36" applyNumberFormat="1" applyFont="1" applyFill="1" applyBorder="1" applyAlignment="1">
      <alignment horizontal="center"/>
    </xf>
    <xf numFmtId="0" fontId="7" fillId="27" borderId="148" xfId="36" applyNumberFormat="1" applyFont="1" applyFill="1" applyBorder="1" applyAlignment="1">
      <alignment horizontal="center" vertical="center"/>
    </xf>
    <xf numFmtId="0" fontId="7" fillId="27" borderId="169" xfId="36" applyNumberFormat="1" applyFont="1" applyFill="1" applyBorder="1" applyAlignment="1">
      <alignment horizontal="center" vertical="center"/>
    </xf>
    <xf numFmtId="0" fontId="7" fillId="27" borderId="167" xfId="36" applyNumberFormat="1" applyFont="1" applyFill="1" applyBorder="1" applyAlignment="1">
      <alignment horizontal="center" vertical="center"/>
    </xf>
    <xf numFmtId="0" fontId="7" fillId="27" borderId="170" xfId="36" applyNumberFormat="1" applyFont="1" applyFill="1" applyBorder="1" applyAlignment="1">
      <alignment horizontal="center" vertical="center"/>
    </xf>
    <xf numFmtId="0" fontId="7" fillId="0" borderId="75" xfId="35" applyBorder="1" applyAlignment="1">
      <alignment vertical="center"/>
    </xf>
    <xf numFmtId="0" fontId="7" fillId="0" borderId="153" xfId="36" applyNumberFormat="1" applyFont="1" applyBorder="1" applyAlignment="1">
      <alignment horizontal="distributed" vertical="center" indent="1"/>
    </xf>
    <xf numFmtId="0" fontId="7" fillId="0" borderId="158" xfId="36" applyNumberFormat="1" applyFont="1" applyBorder="1" applyAlignment="1">
      <alignment horizontal="distributed" vertical="center" indent="1"/>
    </xf>
    <xf numFmtId="0" fontId="7" fillId="0" borderId="172" xfId="36" applyNumberFormat="1" applyFont="1" applyBorder="1" applyAlignment="1">
      <alignment horizontal="distributed" vertical="center" indent="1"/>
    </xf>
    <xf numFmtId="0" fontId="7" fillId="28" borderId="141" xfId="36" applyNumberFormat="1" applyFont="1" applyFill="1" applyBorder="1" applyAlignment="1">
      <alignment horizontal="left"/>
    </xf>
    <xf numFmtId="0" fontId="34" fillId="0" borderId="0" xfId="36" applyNumberFormat="1" applyFont="1" applyFill="1" applyAlignment="1">
      <alignment horizontal="center"/>
    </xf>
    <xf numFmtId="177" fontId="7" fillId="0" borderId="153" xfId="36" applyNumberFormat="1" applyFont="1" applyBorder="1" applyAlignment="1">
      <alignment horizontal="right" vertical="center"/>
    </xf>
    <xf numFmtId="177" fontId="7" fillId="0" borderId="158" xfId="36" applyNumberFormat="1" applyFont="1" applyBorder="1" applyAlignment="1">
      <alignment horizontal="right" vertical="center"/>
    </xf>
    <xf numFmtId="0" fontId="31" fillId="0" borderId="154" xfId="36" applyNumberFormat="1" applyFont="1" applyBorder="1" applyAlignment="1">
      <alignment horizontal="distributed" vertical="center" indent="1"/>
    </xf>
    <xf numFmtId="0" fontId="31" fillId="0" borderId="159" xfId="36" applyNumberFormat="1" applyFont="1" applyBorder="1" applyAlignment="1">
      <alignment horizontal="distributed" vertical="center" indent="1"/>
    </xf>
    <xf numFmtId="0" fontId="31" fillId="0" borderId="173" xfId="36" applyNumberFormat="1" applyFont="1" applyBorder="1" applyAlignment="1">
      <alignment horizontal="distributed" vertical="center" indent="1"/>
    </xf>
    <xf numFmtId="177" fontId="31" fillId="0" borderId="154" xfId="36" applyNumberFormat="1" applyFont="1" applyBorder="1" applyAlignment="1">
      <alignment horizontal="right" vertical="center"/>
    </xf>
    <xf numFmtId="177" fontId="31" fillId="0" borderId="159" xfId="36" applyNumberFormat="1" applyFont="1" applyBorder="1" applyAlignment="1">
      <alignment horizontal="right" vertical="center"/>
    </xf>
    <xf numFmtId="0" fontId="31" fillId="0" borderId="155" xfId="36" applyNumberFormat="1" applyFont="1" applyBorder="1" applyAlignment="1">
      <alignment horizontal="center" vertical="center"/>
    </xf>
    <xf numFmtId="0" fontId="31" fillId="0" borderId="160" xfId="36" applyNumberFormat="1" applyFont="1" applyBorder="1" applyAlignment="1">
      <alignment horizontal="center" vertical="center"/>
    </xf>
    <xf numFmtId="0" fontId="31" fillId="0" borderId="174" xfId="36" applyNumberFormat="1" applyFont="1" applyBorder="1" applyAlignment="1">
      <alignment horizontal="center" vertical="center"/>
    </xf>
    <xf numFmtId="176" fontId="31" fillId="0" borderId="155" xfId="36" applyNumberFormat="1" applyFont="1" applyBorder="1" applyAlignment="1">
      <alignment horizontal="right" vertical="center"/>
    </xf>
    <xf numFmtId="0" fontId="31" fillId="0" borderId="160" xfId="38" applyFont="1" applyBorder="1">
      <alignment vertical="center"/>
    </xf>
    <xf numFmtId="0" fontId="0" fillId="0" borderId="0" xfId="0" applyFont="1" applyAlignment="1">
      <alignment horizontal="right"/>
    </xf>
    <xf numFmtId="0" fontId="7" fillId="27" borderId="134" xfId="36" applyNumberFormat="1" applyFont="1" applyFill="1" applyBorder="1" applyAlignment="1">
      <alignment horizontal="center"/>
    </xf>
    <xf numFmtId="0" fontId="7" fillId="27" borderId="166" xfId="36" applyFont="1" applyFill="1" applyBorder="1" applyAlignment="1">
      <alignment horizontal="center"/>
    </xf>
    <xf numFmtId="0" fontId="7" fillId="27" borderId="175" xfId="36" applyFont="1" applyFill="1" applyBorder="1" applyAlignment="1">
      <alignment horizontal="center"/>
    </xf>
    <xf numFmtId="0" fontId="32" fillId="27" borderId="134" xfId="36" applyNumberFormat="1" applyFont="1" applyFill="1" applyBorder="1" applyAlignment="1">
      <alignment horizontal="center"/>
    </xf>
    <xf numFmtId="0" fontId="0" fillId="0" borderId="0" xfId="35" applyFont="1" applyAlignment="1">
      <alignment horizontal="center" vertical="center"/>
    </xf>
    <xf numFmtId="0" fontId="7" fillId="27" borderId="181" xfId="36" applyNumberFormat="1" applyFont="1" applyFill="1" applyBorder="1" applyAlignment="1">
      <alignment horizontal="center" vertical="center"/>
    </xf>
    <xf numFmtId="0" fontId="7" fillId="27" borderId="182" xfId="36" applyNumberFormat="1" applyFont="1" applyFill="1" applyBorder="1" applyAlignment="1">
      <alignment horizontal="center" vertical="center"/>
    </xf>
    <xf numFmtId="0" fontId="7" fillId="27" borderId="183" xfId="36" applyNumberFormat="1" applyFont="1" applyFill="1" applyBorder="1" applyAlignment="1">
      <alignment horizontal="center" vertical="center"/>
    </xf>
    <xf numFmtId="58" fontId="0" fillId="0" borderId="0" xfId="35" applyNumberFormat="1" applyFont="1" applyAlignment="1">
      <alignment horizontal="right"/>
    </xf>
    <xf numFmtId="0" fontId="20" fillId="0" borderId="0" xfId="36" applyNumberFormat="1" applyFont="1" applyFill="1" applyAlignment="1">
      <alignment horizontal="center"/>
    </xf>
    <xf numFmtId="0" fontId="35" fillId="0" borderId="0" xfId="36" applyFont="1" applyAlignment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3" builtinId="27" customBuiltin="1"/>
    <cellStyle name="計算" xfId="44" builtinId="22" customBuiltin="1"/>
    <cellStyle name="警告文" xfId="46" builtinId="11" customBuiltin="1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7" builtinId="25" customBuiltin="1"/>
    <cellStyle name="出力" xfId="32" builtinId="21" customBuiltin="1"/>
    <cellStyle name="説明文" xfId="45" builtinId="53" customBuiltin="1"/>
    <cellStyle name="入力" xfId="31" builtinId="20" customBuiltin="1"/>
    <cellStyle name="標準" xfId="0" builtinId="0"/>
    <cellStyle name="標準 2" xfId="34"/>
    <cellStyle name="標準 2_H31.3卒業生進路状況（学校要覧用）" xfId="35"/>
    <cellStyle name="標準 2_H31.3卒業生進路状況（学校要覧用）_1" xfId="36"/>
    <cellStyle name="標準_H31.3卒業生進路状況（学校要覧用）" xfId="37"/>
    <cellStyle name="標準_H31.3卒業生進路状況（学校要覧用）_2" xfId="38"/>
    <cellStyle name="良い" xfId="3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Z88"/>
  <sheetViews>
    <sheetView tabSelected="1" view="pageBreakPreview" zoomScale="90" zoomScaleSheetLayoutView="90" workbookViewId="0">
      <selection sqref="A1:I1"/>
    </sheetView>
  </sheetViews>
  <sheetFormatPr defaultRowHeight="13.5" x14ac:dyDescent="0.15"/>
  <cols>
    <col min="1" max="1" width="6.75" style="1" customWidth="1"/>
    <col min="2" max="2" width="32.5" style="1" customWidth="1"/>
    <col min="3" max="3" width="12.625" style="1" customWidth="1"/>
    <col min="4" max="7" width="4.5" style="1" customWidth="1"/>
    <col min="8" max="8" width="4.5" style="2" customWidth="1"/>
    <col min="9" max="9" width="2.5" style="3" customWidth="1"/>
    <col min="10" max="10" width="23.25" style="1" customWidth="1"/>
    <col min="11" max="11" width="35.25" style="1" customWidth="1"/>
    <col min="12" max="15" width="4.5" style="1" customWidth="1"/>
    <col min="16" max="16" width="4.5" style="2" customWidth="1"/>
    <col min="17" max="224" width="9" style="1" customWidth="1"/>
    <col min="225" max="225" width="32.5" style="1" customWidth="1"/>
    <col min="226" max="226" width="15" style="1" customWidth="1"/>
    <col min="227" max="231" width="5" style="1" customWidth="1"/>
    <col min="232" max="232" width="2.875" style="1" customWidth="1"/>
    <col min="233" max="233" width="28.5" style="1" customWidth="1"/>
    <col min="234" max="234" width="18.125" style="1" customWidth="1"/>
    <col min="235" max="239" width="5" style="1" customWidth="1"/>
    <col min="240" max="240" width="3" style="1" customWidth="1"/>
    <col min="241" max="241" width="43.375" style="1" customWidth="1"/>
    <col min="242" max="242" width="17.5" style="1" customWidth="1"/>
    <col min="243" max="247" width="5" style="1" customWidth="1"/>
    <col min="248" max="248" width="9" style="1" hidden="1" customWidth="1"/>
    <col min="249" max="249" width="5" style="1" customWidth="1"/>
    <col min="250" max="250" width="3" style="1" customWidth="1"/>
    <col min="251" max="251" width="16.625" style="1" customWidth="1"/>
    <col min="252" max="256" width="5" style="1" customWidth="1"/>
    <col min="257" max="257" width="4.625" style="1" customWidth="1"/>
    <col min="258" max="480" width="9" style="1" customWidth="1"/>
    <col min="481" max="481" width="32.5" style="1" customWidth="1"/>
    <col min="482" max="482" width="15" style="1" customWidth="1"/>
    <col min="483" max="487" width="5" style="1" customWidth="1"/>
    <col min="488" max="488" width="2.875" style="1" customWidth="1"/>
    <col min="489" max="489" width="28.5" style="1" customWidth="1"/>
    <col min="490" max="490" width="18.125" style="1" customWidth="1"/>
    <col min="491" max="495" width="5" style="1" customWidth="1"/>
    <col min="496" max="496" width="3" style="1" customWidth="1"/>
    <col min="497" max="497" width="43.375" style="1" customWidth="1"/>
    <col min="498" max="498" width="17.5" style="1" customWidth="1"/>
    <col min="499" max="503" width="5" style="1" customWidth="1"/>
    <col min="504" max="504" width="9" style="1" hidden="1" customWidth="1"/>
    <col min="505" max="505" width="5" style="1" customWidth="1"/>
    <col min="506" max="506" width="3" style="1" customWidth="1"/>
    <col min="507" max="507" width="16.625" style="1" customWidth="1"/>
    <col min="508" max="512" width="5" style="1" customWidth="1"/>
    <col min="513" max="513" width="4.625" style="1" customWidth="1"/>
    <col min="514" max="736" width="9" style="1" customWidth="1"/>
    <col min="737" max="737" width="32.5" style="1" customWidth="1"/>
    <col min="738" max="738" width="15" style="1" customWidth="1"/>
    <col min="739" max="743" width="5" style="1" customWidth="1"/>
    <col min="744" max="744" width="2.875" style="1" customWidth="1"/>
    <col min="745" max="745" width="28.5" style="1" customWidth="1"/>
    <col min="746" max="746" width="18.125" style="1" customWidth="1"/>
    <col min="747" max="751" width="5" style="1" customWidth="1"/>
    <col min="752" max="752" width="3" style="1" customWidth="1"/>
    <col min="753" max="753" width="43.375" style="1" customWidth="1"/>
    <col min="754" max="754" width="17.5" style="1" customWidth="1"/>
    <col min="755" max="759" width="5" style="1" customWidth="1"/>
    <col min="760" max="760" width="9" style="1" hidden="1" customWidth="1"/>
    <col min="761" max="761" width="5" style="1" customWidth="1"/>
    <col min="762" max="762" width="3" style="1" customWidth="1"/>
    <col min="763" max="763" width="16.625" style="1" customWidth="1"/>
    <col min="764" max="768" width="5" style="1" customWidth="1"/>
    <col min="769" max="769" width="4.625" style="1" customWidth="1"/>
    <col min="770" max="992" width="9" style="1" customWidth="1"/>
    <col min="993" max="993" width="32.5" style="1" customWidth="1"/>
    <col min="994" max="994" width="15" style="1" customWidth="1"/>
    <col min="995" max="999" width="5" style="1" customWidth="1"/>
    <col min="1000" max="1000" width="2.875" style="1" customWidth="1"/>
    <col min="1001" max="1001" width="28.5" style="1" customWidth="1"/>
    <col min="1002" max="1002" width="18.125" style="1" customWidth="1"/>
    <col min="1003" max="1007" width="5" style="1" customWidth="1"/>
    <col min="1008" max="1008" width="3" style="1" customWidth="1"/>
    <col min="1009" max="1009" width="43.375" style="1" customWidth="1"/>
    <col min="1010" max="1010" width="17.5" style="1" customWidth="1"/>
    <col min="1011" max="1015" width="5" style="1" customWidth="1"/>
    <col min="1016" max="1016" width="9" style="1" hidden="1" customWidth="1"/>
    <col min="1017" max="1017" width="5" style="1" customWidth="1"/>
    <col min="1018" max="1018" width="3" style="1" customWidth="1"/>
    <col min="1019" max="1019" width="16.625" style="1" customWidth="1"/>
    <col min="1020" max="1024" width="5" style="1" customWidth="1"/>
    <col min="1025" max="1025" width="4.625" style="1" customWidth="1"/>
    <col min="1026" max="1248" width="9" style="1" customWidth="1"/>
    <col min="1249" max="1249" width="32.5" style="1" customWidth="1"/>
    <col min="1250" max="1250" width="15" style="1" customWidth="1"/>
    <col min="1251" max="1255" width="5" style="1" customWidth="1"/>
    <col min="1256" max="1256" width="2.875" style="1" customWidth="1"/>
    <col min="1257" max="1257" width="28.5" style="1" customWidth="1"/>
    <col min="1258" max="1258" width="18.125" style="1" customWidth="1"/>
    <col min="1259" max="1263" width="5" style="1" customWidth="1"/>
    <col min="1264" max="1264" width="3" style="1" customWidth="1"/>
    <col min="1265" max="1265" width="43.375" style="1" customWidth="1"/>
    <col min="1266" max="1266" width="17.5" style="1" customWidth="1"/>
    <col min="1267" max="1271" width="5" style="1" customWidth="1"/>
    <col min="1272" max="1272" width="9" style="1" hidden="1" customWidth="1"/>
    <col min="1273" max="1273" width="5" style="1" customWidth="1"/>
    <col min="1274" max="1274" width="3" style="1" customWidth="1"/>
    <col min="1275" max="1275" width="16.625" style="1" customWidth="1"/>
    <col min="1276" max="1280" width="5" style="1" customWidth="1"/>
    <col min="1281" max="1281" width="4.625" style="1" customWidth="1"/>
    <col min="1282" max="1504" width="9" style="1" customWidth="1"/>
    <col min="1505" max="1505" width="32.5" style="1" customWidth="1"/>
    <col min="1506" max="1506" width="15" style="1" customWidth="1"/>
    <col min="1507" max="1511" width="5" style="1" customWidth="1"/>
    <col min="1512" max="1512" width="2.875" style="1" customWidth="1"/>
    <col min="1513" max="1513" width="28.5" style="1" customWidth="1"/>
    <col min="1514" max="1514" width="18.125" style="1" customWidth="1"/>
    <col min="1515" max="1519" width="5" style="1" customWidth="1"/>
    <col min="1520" max="1520" width="3" style="1" customWidth="1"/>
    <col min="1521" max="1521" width="43.375" style="1" customWidth="1"/>
    <col min="1522" max="1522" width="17.5" style="1" customWidth="1"/>
    <col min="1523" max="1527" width="5" style="1" customWidth="1"/>
    <col min="1528" max="1528" width="9" style="1" hidden="1" customWidth="1"/>
    <col min="1529" max="1529" width="5" style="1" customWidth="1"/>
    <col min="1530" max="1530" width="3" style="1" customWidth="1"/>
    <col min="1531" max="1531" width="16.625" style="1" customWidth="1"/>
    <col min="1532" max="1536" width="5" style="1" customWidth="1"/>
    <col min="1537" max="1537" width="4.625" style="1" customWidth="1"/>
    <col min="1538" max="1760" width="9" style="1" customWidth="1"/>
    <col min="1761" max="1761" width="32.5" style="1" customWidth="1"/>
    <col min="1762" max="1762" width="15" style="1" customWidth="1"/>
    <col min="1763" max="1767" width="5" style="1" customWidth="1"/>
    <col min="1768" max="1768" width="2.875" style="1" customWidth="1"/>
    <col min="1769" max="1769" width="28.5" style="1" customWidth="1"/>
    <col min="1770" max="1770" width="18.125" style="1" customWidth="1"/>
    <col min="1771" max="1775" width="5" style="1" customWidth="1"/>
    <col min="1776" max="1776" width="3" style="1" customWidth="1"/>
    <col min="1777" max="1777" width="43.375" style="1" customWidth="1"/>
    <col min="1778" max="1778" width="17.5" style="1" customWidth="1"/>
    <col min="1779" max="1783" width="5" style="1" customWidth="1"/>
    <col min="1784" max="1784" width="9" style="1" hidden="1" customWidth="1"/>
    <col min="1785" max="1785" width="5" style="1" customWidth="1"/>
    <col min="1786" max="1786" width="3" style="1" customWidth="1"/>
    <col min="1787" max="1787" width="16.625" style="1" customWidth="1"/>
    <col min="1788" max="1792" width="5" style="1" customWidth="1"/>
    <col min="1793" max="1793" width="4.625" style="1" customWidth="1"/>
    <col min="1794" max="2016" width="9" style="1" customWidth="1"/>
    <col min="2017" max="2017" width="32.5" style="1" customWidth="1"/>
    <col min="2018" max="2018" width="15" style="1" customWidth="1"/>
    <col min="2019" max="2023" width="5" style="1" customWidth="1"/>
    <col min="2024" max="2024" width="2.875" style="1" customWidth="1"/>
    <col min="2025" max="2025" width="28.5" style="1" customWidth="1"/>
    <col min="2026" max="2026" width="18.125" style="1" customWidth="1"/>
    <col min="2027" max="2031" width="5" style="1" customWidth="1"/>
    <col min="2032" max="2032" width="3" style="1" customWidth="1"/>
    <col min="2033" max="2033" width="43.375" style="1" customWidth="1"/>
    <col min="2034" max="2034" width="17.5" style="1" customWidth="1"/>
    <col min="2035" max="2039" width="5" style="1" customWidth="1"/>
    <col min="2040" max="2040" width="9" style="1" hidden="1" customWidth="1"/>
    <col min="2041" max="2041" width="5" style="1" customWidth="1"/>
    <col min="2042" max="2042" width="3" style="1" customWidth="1"/>
    <col min="2043" max="2043" width="16.625" style="1" customWidth="1"/>
    <col min="2044" max="2048" width="5" style="1" customWidth="1"/>
    <col min="2049" max="2049" width="4.625" style="1" customWidth="1"/>
    <col min="2050" max="2272" width="9" style="1" customWidth="1"/>
    <col min="2273" max="2273" width="32.5" style="1" customWidth="1"/>
    <col min="2274" max="2274" width="15" style="1" customWidth="1"/>
    <col min="2275" max="2279" width="5" style="1" customWidth="1"/>
    <col min="2280" max="2280" width="2.875" style="1" customWidth="1"/>
    <col min="2281" max="2281" width="28.5" style="1" customWidth="1"/>
    <col min="2282" max="2282" width="18.125" style="1" customWidth="1"/>
    <col min="2283" max="2287" width="5" style="1" customWidth="1"/>
    <col min="2288" max="2288" width="3" style="1" customWidth="1"/>
    <col min="2289" max="2289" width="43.375" style="1" customWidth="1"/>
    <col min="2290" max="2290" width="17.5" style="1" customWidth="1"/>
    <col min="2291" max="2295" width="5" style="1" customWidth="1"/>
    <col min="2296" max="2296" width="9" style="1" hidden="1" customWidth="1"/>
    <col min="2297" max="2297" width="5" style="1" customWidth="1"/>
    <col min="2298" max="2298" width="3" style="1" customWidth="1"/>
    <col min="2299" max="2299" width="16.625" style="1" customWidth="1"/>
    <col min="2300" max="2304" width="5" style="1" customWidth="1"/>
    <col min="2305" max="2305" width="4.625" style="1" customWidth="1"/>
    <col min="2306" max="2528" width="9" style="1" customWidth="1"/>
    <col min="2529" max="2529" width="32.5" style="1" customWidth="1"/>
    <col min="2530" max="2530" width="15" style="1" customWidth="1"/>
    <col min="2531" max="2535" width="5" style="1" customWidth="1"/>
    <col min="2536" max="2536" width="2.875" style="1" customWidth="1"/>
    <col min="2537" max="2537" width="28.5" style="1" customWidth="1"/>
    <col min="2538" max="2538" width="18.125" style="1" customWidth="1"/>
    <col min="2539" max="2543" width="5" style="1" customWidth="1"/>
    <col min="2544" max="2544" width="3" style="1" customWidth="1"/>
    <col min="2545" max="2545" width="43.375" style="1" customWidth="1"/>
    <col min="2546" max="2546" width="17.5" style="1" customWidth="1"/>
    <col min="2547" max="2551" width="5" style="1" customWidth="1"/>
    <col min="2552" max="2552" width="9" style="1" hidden="1" customWidth="1"/>
    <col min="2553" max="2553" width="5" style="1" customWidth="1"/>
    <col min="2554" max="2554" width="3" style="1" customWidth="1"/>
    <col min="2555" max="2555" width="16.625" style="1" customWidth="1"/>
    <col min="2556" max="2560" width="5" style="1" customWidth="1"/>
    <col min="2561" max="2561" width="4.625" style="1" customWidth="1"/>
    <col min="2562" max="2784" width="9" style="1" customWidth="1"/>
    <col min="2785" max="2785" width="32.5" style="1" customWidth="1"/>
    <col min="2786" max="2786" width="15" style="1" customWidth="1"/>
    <col min="2787" max="2791" width="5" style="1" customWidth="1"/>
    <col min="2792" max="2792" width="2.875" style="1" customWidth="1"/>
    <col min="2793" max="2793" width="28.5" style="1" customWidth="1"/>
    <col min="2794" max="2794" width="18.125" style="1" customWidth="1"/>
    <col min="2795" max="2799" width="5" style="1" customWidth="1"/>
    <col min="2800" max="2800" width="3" style="1" customWidth="1"/>
    <col min="2801" max="2801" width="43.375" style="1" customWidth="1"/>
    <col min="2802" max="2802" width="17.5" style="1" customWidth="1"/>
    <col min="2803" max="2807" width="5" style="1" customWidth="1"/>
    <col min="2808" max="2808" width="9" style="1" hidden="1" customWidth="1"/>
    <col min="2809" max="2809" width="5" style="1" customWidth="1"/>
    <col min="2810" max="2810" width="3" style="1" customWidth="1"/>
    <col min="2811" max="2811" width="16.625" style="1" customWidth="1"/>
    <col min="2812" max="2816" width="5" style="1" customWidth="1"/>
    <col min="2817" max="2817" width="4.625" style="1" customWidth="1"/>
    <col min="2818" max="3040" width="9" style="1" customWidth="1"/>
    <col min="3041" max="3041" width="32.5" style="1" customWidth="1"/>
    <col min="3042" max="3042" width="15" style="1" customWidth="1"/>
    <col min="3043" max="3047" width="5" style="1" customWidth="1"/>
    <col min="3048" max="3048" width="2.875" style="1" customWidth="1"/>
    <col min="3049" max="3049" width="28.5" style="1" customWidth="1"/>
    <col min="3050" max="3050" width="18.125" style="1" customWidth="1"/>
    <col min="3051" max="3055" width="5" style="1" customWidth="1"/>
    <col min="3056" max="3056" width="3" style="1" customWidth="1"/>
    <col min="3057" max="3057" width="43.375" style="1" customWidth="1"/>
    <col min="3058" max="3058" width="17.5" style="1" customWidth="1"/>
    <col min="3059" max="3063" width="5" style="1" customWidth="1"/>
    <col min="3064" max="3064" width="9" style="1" hidden="1" customWidth="1"/>
    <col min="3065" max="3065" width="5" style="1" customWidth="1"/>
    <col min="3066" max="3066" width="3" style="1" customWidth="1"/>
    <col min="3067" max="3067" width="16.625" style="1" customWidth="1"/>
    <col min="3068" max="3072" width="5" style="1" customWidth="1"/>
    <col min="3073" max="3073" width="4.625" style="1" customWidth="1"/>
    <col min="3074" max="3296" width="9" style="1" customWidth="1"/>
    <col min="3297" max="3297" width="32.5" style="1" customWidth="1"/>
    <col min="3298" max="3298" width="15" style="1" customWidth="1"/>
    <col min="3299" max="3303" width="5" style="1" customWidth="1"/>
    <col min="3304" max="3304" width="2.875" style="1" customWidth="1"/>
    <col min="3305" max="3305" width="28.5" style="1" customWidth="1"/>
    <col min="3306" max="3306" width="18.125" style="1" customWidth="1"/>
    <col min="3307" max="3311" width="5" style="1" customWidth="1"/>
    <col min="3312" max="3312" width="3" style="1" customWidth="1"/>
    <col min="3313" max="3313" width="43.375" style="1" customWidth="1"/>
    <col min="3314" max="3314" width="17.5" style="1" customWidth="1"/>
    <col min="3315" max="3319" width="5" style="1" customWidth="1"/>
    <col min="3320" max="3320" width="9" style="1" hidden="1" customWidth="1"/>
    <col min="3321" max="3321" width="5" style="1" customWidth="1"/>
    <col min="3322" max="3322" width="3" style="1" customWidth="1"/>
    <col min="3323" max="3323" width="16.625" style="1" customWidth="1"/>
    <col min="3324" max="3328" width="5" style="1" customWidth="1"/>
    <col min="3329" max="3329" width="4.625" style="1" customWidth="1"/>
    <col min="3330" max="3552" width="9" style="1" customWidth="1"/>
    <col min="3553" max="3553" width="32.5" style="1" customWidth="1"/>
    <col min="3554" max="3554" width="15" style="1" customWidth="1"/>
    <col min="3555" max="3559" width="5" style="1" customWidth="1"/>
    <col min="3560" max="3560" width="2.875" style="1" customWidth="1"/>
    <col min="3561" max="3561" width="28.5" style="1" customWidth="1"/>
    <col min="3562" max="3562" width="18.125" style="1" customWidth="1"/>
    <col min="3563" max="3567" width="5" style="1" customWidth="1"/>
    <col min="3568" max="3568" width="3" style="1" customWidth="1"/>
    <col min="3569" max="3569" width="43.375" style="1" customWidth="1"/>
    <col min="3570" max="3570" width="17.5" style="1" customWidth="1"/>
    <col min="3571" max="3575" width="5" style="1" customWidth="1"/>
    <col min="3576" max="3576" width="9" style="1" hidden="1" customWidth="1"/>
    <col min="3577" max="3577" width="5" style="1" customWidth="1"/>
    <col min="3578" max="3578" width="3" style="1" customWidth="1"/>
    <col min="3579" max="3579" width="16.625" style="1" customWidth="1"/>
    <col min="3580" max="3584" width="5" style="1" customWidth="1"/>
    <col min="3585" max="3585" width="4.625" style="1" customWidth="1"/>
    <col min="3586" max="3808" width="9" style="1" customWidth="1"/>
    <col min="3809" max="3809" width="32.5" style="1" customWidth="1"/>
    <col min="3810" max="3810" width="15" style="1" customWidth="1"/>
    <col min="3811" max="3815" width="5" style="1" customWidth="1"/>
    <col min="3816" max="3816" width="2.875" style="1" customWidth="1"/>
    <col min="3817" max="3817" width="28.5" style="1" customWidth="1"/>
    <col min="3818" max="3818" width="18.125" style="1" customWidth="1"/>
    <col min="3819" max="3823" width="5" style="1" customWidth="1"/>
    <col min="3824" max="3824" width="3" style="1" customWidth="1"/>
    <col min="3825" max="3825" width="43.375" style="1" customWidth="1"/>
    <col min="3826" max="3826" width="17.5" style="1" customWidth="1"/>
    <col min="3827" max="3831" width="5" style="1" customWidth="1"/>
    <col min="3832" max="3832" width="9" style="1" hidden="1" customWidth="1"/>
    <col min="3833" max="3833" width="5" style="1" customWidth="1"/>
    <col min="3834" max="3834" width="3" style="1" customWidth="1"/>
    <col min="3835" max="3835" width="16.625" style="1" customWidth="1"/>
    <col min="3836" max="3840" width="5" style="1" customWidth="1"/>
    <col min="3841" max="3841" width="4.625" style="1" customWidth="1"/>
    <col min="3842" max="4064" width="9" style="1" customWidth="1"/>
    <col min="4065" max="4065" width="32.5" style="1" customWidth="1"/>
    <col min="4066" max="4066" width="15" style="1" customWidth="1"/>
    <col min="4067" max="4071" width="5" style="1" customWidth="1"/>
    <col min="4072" max="4072" width="2.875" style="1" customWidth="1"/>
    <col min="4073" max="4073" width="28.5" style="1" customWidth="1"/>
    <col min="4074" max="4074" width="18.125" style="1" customWidth="1"/>
    <col min="4075" max="4079" width="5" style="1" customWidth="1"/>
    <col min="4080" max="4080" width="3" style="1" customWidth="1"/>
    <col min="4081" max="4081" width="43.375" style="1" customWidth="1"/>
    <col min="4082" max="4082" width="17.5" style="1" customWidth="1"/>
    <col min="4083" max="4087" width="5" style="1" customWidth="1"/>
    <col min="4088" max="4088" width="9" style="1" hidden="1" customWidth="1"/>
    <col min="4089" max="4089" width="5" style="1" customWidth="1"/>
    <col min="4090" max="4090" width="3" style="1" customWidth="1"/>
    <col min="4091" max="4091" width="16.625" style="1" customWidth="1"/>
    <col min="4092" max="4096" width="5" style="1" customWidth="1"/>
    <col min="4097" max="4097" width="4.625" style="1" customWidth="1"/>
    <col min="4098" max="4320" width="9" style="1" customWidth="1"/>
    <col min="4321" max="4321" width="32.5" style="1" customWidth="1"/>
    <col min="4322" max="4322" width="15" style="1" customWidth="1"/>
    <col min="4323" max="4327" width="5" style="1" customWidth="1"/>
    <col min="4328" max="4328" width="2.875" style="1" customWidth="1"/>
    <col min="4329" max="4329" width="28.5" style="1" customWidth="1"/>
    <col min="4330" max="4330" width="18.125" style="1" customWidth="1"/>
    <col min="4331" max="4335" width="5" style="1" customWidth="1"/>
    <col min="4336" max="4336" width="3" style="1" customWidth="1"/>
    <col min="4337" max="4337" width="43.375" style="1" customWidth="1"/>
    <col min="4338" max="4338" width="17.5" style="1" customWidth="1"/>
    <col min="4339" max="4343" width="5" style="1" customWidth="1"/>
    <col min="4344" max="4344" width="9" style="1" hidden="1" customWidth="1"/>
    <col min="4345" max="4345" width="5" style="1" customWidth="1"/>
    <col min="4346" max="4346" width="3" style="1" customWidth="1"/>
    <col min="4347" max="4347" width="16.625" style="1" customWidth="1"/>
    <col min="4348" max="4352" width="5" style="1" customWidth="1"/>
    <col min="4353" max="4353" width="4.625" style="1" customWidth="1"/>
    <col min="4354" max="4576" width="9" style="1" customWidth="1"/>
    <col min="4577" max="4577" width="32.5" style="1" customWidth="1"/>
    <col min="4578" max="4578" width="15" style="1" customWidth="1"/>
    <col min="4579" max="4583" width="5" style="1" customWidth="1"/>
    <col min="4584" max="4584" width="2.875" style="1" customWidth="1"/>
    <col min="4585" max="4585" width="28.5" style="1" customWidth="1"/>
    <col min="4586" max="4586" width="18.125" style="1" customWidth="1"/>
    <col min="4587" max="4591" width="5" style="1" customWidth="1"/>
    <col min="4592" max="4592" width="3" style="1" customWidth="1"/>
    <col min="4593" max="4593" width="43.375" style="1" customWidth="1"/>
    <col min="4594" max="4594" width="17.5" style="1" customWidth="1"/>
    <col min="4595" max="4599" width="5" style="1" customWidth="1"/>
    <col min="4600" max="4600" width="9" style="1" hidden="1" customWidth="1"/>
    <col min="4601" max="4601" width="5" style="1" customWidth="1"/>
    <col min="4602" max="4602" width="3" style="1" customWidth="1"/>
    <col min="4603" max="4603" width="16.625" style="1" customWidth="1"/>
    <col min="4604" max="4608" width="5" style="1" customWidth="1"/>
    <col min="4609" max="4609" width="4.625" style="1" customWidth="1"/>
    <col min="4610" max="4832" width="9" style="1" customWidth="1"/>
    <col min="4833" max="4833" width="32.5" style="1" customWidth="1"/>
    <col min="4834" max="4834" width="15" style="1" customWidth="1"/>
    <col min="4835" max="4839" width="5" style="1" customWidth="1"/>
    <col min="4840" max="4840" width="2.875" style="1" customWidth="1"/>
    <col min="4841" max="4841" width="28.5" style="1" customWidth="1"/>
    <col min="4842" max="4842" width="18.125" style="1" customWidth="1"/>
    <col min="4843" max="4847" width="5" style="1" customWidth="1"/>
    <col min="4848" max="4848" width="3" style="1" customWidth="1"/>
    <col min="4849" max="4849" width="43.375" style="1" customWidth="1"/>
    <col min="4850" max="4850" width="17.5" style="1" customWidth="1"/>
    <col min="4851" max="4855" width="5" style="1" customWidth="1"/>
    <col min="4856" max="4856" width="9" style="1" hidden="1" customWidth="1"/>
    <col min="4857" max="4857" width="5" style="1" customWidth="1"/>
    <col min="4858" max="4858" width="3" style="1" customWidth="1"/>
    <col min="4859" max="4859" width="16.625" style="1" customWidth="1"/>
    <col min="4860" max="4864" width="5" style="1" customWidth="1"/>
    <col min="4865" max="4865" width="4.625" style="1" customWidth="1"/>
    <col min="4866" max="5088" width="9" style="1" customWidth="1"/>
    <col min="5089" max="5089" width="32.5" style="1" customWidth="1"/>
    <col min="5090" max="5090" width="15" style="1" customWidth="1"/>
    <col min="5091" max="5095" width="5" style="1" customWidth="1"/>
    <col min="5096" max="5096" width="2.875" style="1" customWidth="1"/>
    <col min="5097" max="5097" width="28.5" style="1" customWidth="1"/>
    <col min="5098" max="5098" width="18.125" style="1" customWidth="1"/>
    <col min="5099" max="5103" width="5" style="1" customWidth="1"/>
    <col min="5104" max="5104" width="3" style="1" customWidth="1"/>
    <col min="5105" max="5105" width="43.375" style="1" customWidth="1"/>
    <col min="5106" max="5106" width="17.5" style="1" customWidth="1"/>
    <col min="5107" max="5111" width="5" style="1" customWidth="1"/>
    <col min="5112" max="5112" width="9" style="1" hidden="1" customWidth="1"/>
    <col min="5113" max="5113" width="5" style="1" customWidth="1"/>
    <col min="5114" max="5114" width="3" style="1" customWidth="1"/>
    <col min="5115" max="5115" width="16.625" style="1" customWidth="1"/>
    <col min="5116" max="5120" width="5" style="1" customWidth="1"/>
    <col min="5121" max="5121" width="4.625" style="1" customWidth="1"/>
    <col min="5122" max="5344" width="9" style="1" customWidth="1"/>
    <col min="5345" max="5345" width="32.5" style="1" customWidth="1"/>
    <col min="5346" max="5346" width="15" style="1" customWidth="1"/>
    <col min="5347" max="5351" width="5" style="1" customWidth="1"/>
    <col min="5352" max="5352" width="2.875" style="1" customWidth="1"/>
    <col min="5353" max="5353" width="28.5" style="1" customWidth="1"/>
    <col min="5354" max="5354" width="18.125" style="1" customWidth="1"/>
    <col min="5355" max="5359" width="5" style="1" customWidth="1"/>
    <col min="5360" max="5360" width="3" style="1" customWidth="1"/>
    <col min="5361" max="5361" width="43.375" style="1" customWidth="1"/>
    <col min="5362" max="5362" width="17.5" style="1" customWidth="1"/>
    <col min="5363" max="5367" width="5" style="1" customWidth="1"/>
    <col min="5368" max="5368" width="9" style="1" hidden="1" customWidth="1"/>
    <col min="5369" max="5369" width="5" style="1" customWidth="1"/>
    <col min="5370" max="5370" width="3" style="1" customWidth="1"/>
    <col min="5371" max="5371" width="16.625" style="1" customWidth="1"/>
    <col min="5372" max="5376" width="5" style="1" customWidth="1"/>
    <col min="5377" max="5377" width="4.625" style="1" customWidth="1"/>
    <col min="5378" max="5600" width="9" style="1" customWidth="1"/>
    <col min="5601" max="5601" width="32.5" style="1" customWidth="1"/>
    <col min="5602" max="5602" width="15" style="1" customWidth="1"/>
    <col min="5603" max="5607" width="5" style="1" customWidth="1"/>
    <col min="5608" max="5608" width="2.875" style="1" customWidth="1"/>
    <col min="5609" max="5609" width="28.5" style="1" customWidth="1"/>
    <col min="5610" max="5610" width="18.125" style="1" customWidth="1"/>
    <col min="5611" max="5615" width="5" style="1" customWidth="1"/>
    <col min="5616" max="5616" width="3" style="1" customWidth="1"/>
    <col min="5617" max="5617" width="43.375" style="1" customWidth="1"/>
    <col min="5618" max="5618" width="17.5" style="1" customWidth="1"/>
    <col min="5619" max="5623" width="5" style="1" customWidth="1"/>
    <col min="5624" max="5624" width="9" style="1" hidden="1" customWidth="1"/>
    <col min="5625" max="5625" width="5" style="1" customWidth="1"/>
    <col min="5626" max="5626" width="3" style="1" customWidth="1"/>
    <col min="5627" max="5627" width="16.625" style="1" customWidth="1"/>
    <col min="5628" max="5632" width="5" style="1" customWidth="1"/>
    <col min="5633" max="5633" width="4.625" style="1" customWidth="1"/>
    <col min="5634" max="5856" width="9" style="1" customWidth="1"/>
    <col min="5857" max="5857" width="32.5" style="1" customWidth="1"/>
    <col min="5858" max="5858" width="15" style="1" customWidth="1"/>
    <col min="5859" max="5863" width="5" style="1" customWidth="1"/>
    <col min="5864" max="5864" width="2.875" style="1" customWidth="1"/>
    <col min="5865" max="5865" width="28.5" style="1" customWidth="1"/>
    <col min="5866" max="5866" width="18.125" style="1" customWidth="1"/>
    <col min="5867" max="5871" width="5" style="1" customWidth="1"/>
    <col min="5872" max="5872" width="3" style="1" customWidth="1"/>
    <col min="5873" max="5873" width="43.375" style="1" customWidth="1"/>
    <col min="5874" max="5874" width="17.5" style="1" customWidth="1"/>
    <col min="5875" max="5879" width="5" style="1" customWidth="1"/>
    <col min="5880" max="5880" width="9" style="1" hidden="1" customWidth="1"/>
    <col min="5881" max="5881" width="5" style="1" customWidth="1"/>
    <col min="5882" max="5882" width="3" style="1" customWidth="1"/>
    <col min="5883" max="5883" width="16.625" style="1" customWidth="1"/>
    <col min="5884" max="5888" width="5" style="1" customWidth="1"/>
    <col min="5889" max="5889" width="4.625" style="1" customWidth="1"/>
    <col min="5890" max="6112" width="9" style="1" customWidth="1"/>
    <col min="6113" max="6113" width="32.5" style="1" customWidth="1"/>
    <col min="6114" max="6114" width="15" style="1" customWidth="1"/>
    <col min="6115" max="6119" width="5" style="1" customWidth="1"/>
    <col min="6120" max="6120" width="2.875" style="1" customWidth="1"/>
    <col min="6121" max="6121" width="28.5" style="1" customWidth="1"/>
    <col min="6122" max="6122" width="18.125" style="1" customWidth="1"/>
    <col min="6123" max="6127" width="5" style="1" customWidth="1"/>
    <col min="6128" max="6128" width="3" style="1" customWidth="1"/>
    <col min="6129" max="6129" width="43.375" style="1" customWidth="1"/>
    <col min="6130" max="6130" width="17.5" style="1" customWidth="1"/>
    <col min="6131" max="6135" width="5" style="1" customWidth="1"/>
    <col min="6136" max="6136" width="9" style="1" hidden="1" customWidth="1"/>
    <col min="6137" max="6137" width="5" style="1" customWidth="1"/>
    <col min="6138" max="6138" width="3" style="1" customWidth="1"/>
    <col min="6139" max="6139" width="16.625" style="1" customWidth="1"/>
    <col min="6140" max="6144" width="5" style="1" customWidth="1"/>
    <col min="6145" max="6145" width="4.625" style="1" customWidth="1"/>
    <col min="6146" max="6368" width="9" style="1" customWidth="1"/>
    <col min="6369" max="6369" width="32.5" style="1" customWidth="1"/>
    <col min="6370" max="6370" width="15" style="1" customWidth="1"/>
    <col min="6371" max="6375" width="5" style="1" customWidth="1"/>
    <col min="6376" max="6376" width="2.875" style="1" customWidth="1"/>
    <col min="6377" max="6377" width="28.5" style="1" customWidth="1"/>
    <col min="6378" max="6378" width="18.125" style="1" customWidth="1"/>
    <col min="6379" max="6383" width="5" style="1" customWidth="1"/>
    <col min="6384" max="6384" width="3" style="1" customWidth="1"/>
    <col min="6385" max="6385" width="43.375" style="1" customWidth="1"/>
    <col min="6386" max="6386" width="17.5" style="1" customWidth="1"/>
    <col min="6387" max="6391" width="5" style="1" customWidth="1"/>
    <col min="6392" max="6392" width="9" style="1" hidden="1" customWidth="1"/>
    <col min="6393" max="6393" width="5" style="1" customWidth="1"/>
    <col min="6394" max="6394" width="3" style="1" customWidth="1"/>
    <col min="6395" max="6395" width="16.625" style="1" customWidth="1"/>
    <col min="6396" max="6400" width="5" style="1" customWidth="1"/>
    <col min="6401" max="6401" width="4.625" style="1" customWidth="1"/>
    <col min="6402" max="6624" width="9" style="1" customWidth="1"/>
    <col min="6625" max="6625" width="32.5" style="1" customWidth="1"/>
    <col min="6626" max="6626" width="15" style="1" customWidth="1"/>
    <col min="6627" max="6631" width="5" style="1" customWidth="1"/>
    <col min="6632" max="6632" width="2.875" style="1" customWidth="1"/>
    <col min="6633" max="6633" width="28.5" style="1" customWidth="1"/>
    <col min="6634" max="6634" width="18.125" style="1" customWidth="1"/>
    <col min="6635" max="6639" width="5" style="1" customWidth="1"/>
    <col min="6640" max="6640" width="3" style="1" customWidth="1"/>
    <col min="6641" max="6641" width="43.375" style="1" customWidth="1"/>
    <col min="6642" max="6642" width="17.5" style="1" customWidth="1"/>
    <col min="6643" max="6647" width="5" style="1" customWidth="1"/>
    <col min="6648" max="6648" width="9" style="1" hidden="1" customWidth="1"/>
    <col min="6649" max="6649" width="5" style="1" customWidth="1"/>
    <col min="6650" max="6650" width="3" style="1" customWidth="1"/>
    <col min="6651" max="6651" width="16.625" style="1" customWidth="1"/>
    <col min="6652" max="6656" width="5" style="1" customWidth="1"/>
    <col min="6657" max="6657" width="4.625" style="1" customWidth="1"/>
    <col min="6658" max="6880" width="9" style="1" customWidth="1"/>
    <col min="6881" max="6881" width="32.5" style="1" customWidth="1"/>
    <col min="6882" max="6882" width="15" style="1" customWidth="1"/>
    <col min="6883" max="6887" width="5" style="1" customWidth="1"/>
    <col min="6888" max="6888" width="2.875" style="1" customWidth="1"/>
    <col min="6889" max="6889" width="28.5" style="1" customWidth="1"/>
    <col min="6890" max="6890" width="18.125" style="1" customWidth="1"/>
    <col min="6891" max="6895" width="5" style="1" customWidth="1"/>
    <col min="6896" max="6896" width="3" style="1" customWidth="1"/>
    <col min="6897" max="6897" width="43.375" style="1" customWidth="1"/>
    <col min="6898" max="6898" width="17.5" style="1" customWidth="1"/>
    <col min="6899" max="6903" width="5" style="1" customWidth="1"/>
    <col min="6904" max="6904" width="9" style="1" hidden="1" customWidth="1"/>
    <col min="6905" max="6905" width="5" style="1" customWidth="1"/>
    <col min="6906" max="6906" width="3" style="1" customWidth="1"/>
    <col min="6907" max="6907" width="16.625" style="1" customWidth="1"/>
    <col min="6908" max="6912" width="5" style="1" customWidth="1"/>
    <col min="6913" max="6913" width="4.625" style="1" customWidth="1"/>
    <col min="6914" max="7136" width="9" style="1" customWidth="1"/>
    <col min="7137" max="7137" width="32.5" style="1" customWidth="1"/>
    <col min="7138" max="7138" width="15" style="1" customWidth="1"/>
    <col min="7139" max="7143" width="5" style="1" customWidth="1"/>
    <col min="7144" max="7144" width="2.875" style="1" customWidth="1"/>
    <col min="7145" max="7145" width="28.5" style="1" customWidth="1"/>
    <col min="7146" max="7146" width="18.125" style="1" customWidth="1"/>
    <col min="7147" max="7151" width="5" style="1" customWidth="1"/>
    <col min="7152" max="7152" width="3" style="1" customWidth="1"/>
    <col min="7153" max="7153" width="43.375" style="1" customWidth="1"/>
    <col min="7154" max="7154" width="17.5" style="1" customWidth="1"/>
    <col min="7155" max="7159" width="5" style="1" customWidth="1"/>
    <col min="7160" max="7160" width="9" style="1" hidden="1" customWidth="1"/>
    <col min="7161" max="7161" width="5" style="1" customWidth="1"/>
    <col min="7162" max="7162" width="3" style="1" customWidth="1"/>
    <col min="7163" max="7163" width="16.625" style="1" customWidth="1"/>
    <col min="7164" max="7168" width="5" style="1" customWidth="1"/>
    <col min="7169" max="7169" width="4.625" style="1" customWidth="1"/>
    <col min="7170" max="7392" width="9" style="1" customWidth="1"/>
    <col min="7393" max="7393" width="32.5" style="1" customWidth="1"/>
    <col min="7394" max="7394" width="15" style="1" customWidth="1"/>
    <col min="7395" max="7399" width="5" style="1" customWidth="1"/>
    <col min="7400" max="7400" width="2.875" style="1" customWidth="1"/>
    <col min="7401" max="7401" width="28.5" style="1" customWidth="1"/>
    <col min="7402" max="7402" width="18.125" style="1" customWidth="1"/>
    <col min="7403" max="7407" width="5" style="1" customWidth="1"/>
    <col min="7408" max="7408" width="3" style="1" customWidth="1"/>
    <col min="7409" max="7409" width="43.375" style="1" customWidth="1"/>
    <col min="7410" max="7410" width="17.5" style="1" customWidth="1"/>
    <col min="7411" max="7415" width="5" style="1" customWidth="1"/>
    <col min="7416" max="7416" width="9" style="1" hidden="1" customWidth="1"/>
    <col min="7417" max="7417" width="5" style="1" customWidth="1"/>
    <col min="7418" max="7418" width="3" style="1" customWidth="1"/>
    <col min="7419" max="7419" width="16.625" style="1" customWidth="1"/>
    <col min="7420" max="7424" width="5" style="1" customWidth="1"/>
    <col min="7425" max="7425" width="4.625" style="1" customWidth="1"/>
    <col min="7426" max="7648" width="9" style="1" customWidth="1"/>
    <col min="7649" max="7649" width="32.5" style="1" customWidth="1"/>
    <col min="7650" max="7650" width="15" style="1" customWidth="1"/>
    <col min="7651" max="7655" width="5" style="1" customWidth="1"/>
    <col min="7656" max="7656" width="2.875" style="1" customWidth="1"/>
    <col min="7657" max="7657" width="28.5" style="1" customWidth="1"/>
    <col min="7658" max="7658" width="18.125" style="1" customWidth="1"/>
    <col min="7659" max="7663" width="5" style="1" customWidth="1"/>
    <col min="7664" max="7664" width="3" style="1" customWidth="1"/>
    <col min="7665" max="7665" width="43.375" style="1" customWidth="1"/>
    <col min="7666" max="7666" width="17.5" style="1" customWidth="1"/>
    <col min="7667" max="7671" width="5" style="1" customWidth="1"/>
    <col min="7672" max="7672" width="9" style="1" hidden="1" customWidth="1"/>
    <col min="7673" max="7673" width="5" style="1" customWidth="1"/>
    <col min="7674" max="7674" width="3" style="1" customWidth="1"/>
    <col min="7675" max="7675" width="16.625" style="1" customWidth="1"/>
    <col min="7676" max="7680" width="5" style="1" customWidth="1"/>
    <col min="7681" max="7681" width="4.625" style="1" customWidth="1"/>
    <col min="7682" max="7904" width="9" style="1" customWidth="1"/>
    <col min="7905" max="7905" width="32.5" style="1" customWidth="1"/>
    <col min="7906" max="7906" width="15" style="1" customWidth="1"/>
    <col min="7907" max="7911" width="5" style="1" customWidth="1"/>
    <col min="7912" max="7912" width="2.875" style="1" customWidth="1"/>
    <col min="7913" max="7913" width="28.5" style="1" customWidth="1"/>
    <col min="7914" max="7914" width="18.125" style="1" customWidth="1"/>
    <col min="7915" max="7919" width="5" style="1" customWidth="1"/>
    <col min="7920" max="7920" width="3" style="1" customWidth="1"/>
    <col min="7921" max="7921" width="43.375" style="1" customWidth="1"/>
    <col min="7922" max="7922" width="17.5" style="1" customWidth="1"/>
    <col min="7923" max="7927" width="5" style="1" customWidth="1"/>
    <col min="7928" max="7928" width="9" style="1" hidden="1" customWidth="1"/>
    <col min="7929" max="7929" width="5" style="1" customWidth="1"/>
    <col min="7930" max="7930" width="3" style="1" customWidth="1"/>
    <col min="7931" max="7931" width="16.625" style="1" customWidth="1"/>
    <col min="7932" max="7936" width="5" style="1" customWidth="1"/>
    <col min="7937" max="7937" width="4.625" style="1" customWidth="1"/>
    <col min="7938" max="8160" width="9" style="1" customWidth="1"/>
    <col min="8161" max="8161" width="32.5" style="1" customWidth="1"/>
    <col min="8162" max="8162" width="15" style="1" customWidth="1"/>
    <col min="8163" max="8167" width="5" style="1" customWidth="1"/>
    <col min="8168" max="8168" width="2.875" style="1" customWidth="1"/>
    <col min="8169" max="8169" width="28.5" style="1" customWidth="1"/>
    <col min="8170" max="8170" width="18.125" style="1" customWidth="1"/>
    <col min="8171" max="8175" width="5" style="1" customWidth="1"/>
    <col min="8176" max="8176" width="3" style="1" customWidth="1"/>
    <col min="8177" max="8177" width="43.375" style="1" customWidth="1"/>
    <col min="8178" max="8178" width="17.5" style="1" customWidth="1"/>
    <col min="8179" max="8183" width="5" style="1" customWidth="1"/>
    <col min="8184" max="8184" width="9" style="1" hidden="1" customWidth="1"/>
    <col min="8185" max="8185" width="5" style="1" customWidth="1"/>
    <col min="8186" max="8186" width="3" style="1" customWidth="1"/>
    <col min="8187" max="8187" width="16.625" style="1" customWidth="1"/>
    <col min="8188" max="8192" width="5" style="1" customWidth="1"/>
    <col min="8193" max="8193" width="4.625" style="1" customWidth="1"/>
    <col min="8194" max="8416" width="9" style="1" customWidth="1"/>
    <col min="8417" max="8417" width="32.5" style="1" customWidth="1"/>
    <col min="8418" max="8418" width="15" style="1" customWidth="1"/>
    <col min="8419" max="8423" width="5" style="1" customWidth="1"/>
    <col min="8424" max="8424" width="2.875" style="1" customWidth="1"/>
    <col min="8425" max="8425" width="28.5" style="1" customWidth="1"/>
    <col min="8426" max="8426" width="18.125" style="1" customWidth="1"/>
    <col min="8427" max="8431" width="5" style="1" customWidth="1"/>
    <col min="8432" max="8432" width="3" style="1" customWidth="1"/>
    <col min="8433" max="8433" width="43.375" style="1" customWidth="1"/>
    <col min="8434" max="8434" width="17.5" style="1" customWidth="1"/>
    <col min="8435" max="8439" width="5" style="1" customWidth="1"/>
    <col min="8440" max="8440" width="9" style="1" hidden="1" customWidth="1"/>
    <col min="8441" max="8441" width="5" style="1" customWidth="1"/>
    <col min="8442" max="8442" width="3" style="1" customWidth="1"/>
    <col min="8443" max="8443" width="16.625" style="1" customWidth="1"/>
    <col min="8444" max="8448" width="5" style="1" customWidth="1"/>
    <col min="8449" max="8449" width="4.625" style="1" customWidth="1"/>
    <col min="8450" max="8672" width="9" style="1" customWidth="1"/>
    <col min="8673" max="8673" width="32.5" style="1" customWidth="1"/>
    <col min="8674" max="8674" width="15" style="1" customWidth="1"/>
    <col min="8675" max="8679" width="5" style="1" customWidth="1"/>
    <col min="8680" max="8680" width="2.875" style="1" customWidth="1"/>
    <col min="8681" max="8681" width="28.5" style="1" customWidth="1"/>
    <col min="8682" max="8682" width="18.125" style="1" customWidth="1"/>
    <col min="8683" max="8687" width="5" style="1" customWidth="1"/>
    <col min="8688" max="8688" width="3" style="1" customWidth="1"/>
    <col min="8689" max="8689" width="43.375" style="1" customWidth="1"/>
    <col min="8690" max="8690" width="17.5" style="1" customWidth="1"/>
    <col min="8691" max="8695" width="5" style="1" customWidth="1"/>
    <col min="8696" max="8696" width="9" style="1" hidden="1" customWidth="1"/>
    <col min="8697" max="8697" width="5" style="1" customWidth="1"/>
    <col min="8698" max="8698" width="3" style="1" customWidth="1"/>
    <col min="8699" max="8699" width="16.625" style="1" customWidth="1"/>
    <col min="8700" max="8704" width="5" style="1" customWidth="1"/>
    <col min="8705" max="8705" width="4.625" style="1" customWidth="1"/>
    <col min="8706" max="8928" width="9" style="1" customWidth="1"/>
    <col min="8929" max="8929" width="32.5" style="1" customWidth="1"/>
    <col min="8930" max="8930" width="15" style="1" customWidth="1"/>
    <col min="8931" max="8935" width="5" style="1" customWidth="1"/>
    <col min="8936" max="8936" width="2.875" style="1" customWidth="1"/>
    <col min="8937" max="8937" width="28.5" style="1" customWidth="1"/>
    <col min="8938" max="8938" width="18.125" style="1" customWidth="1"/>
    <col min="8939" max="8943" width="5" style="1" customWidth="1"/>
    <col min="8944" max="8944" width="3" style="1" customWidth="1"/>
    <col min="8945" max="8945" width="43.375" style="1" customWidth="1"/>
    <col min="8946" max="8946" width="17.5" style="1" customWidth="1"/>
    <col min="8947" max="8951" width="5" style="1" customWidth="1"/>
    <col min="8952" max="8952" width="9" style="1" hidden="1" customWidth="1"/>
    <col min="8953" max="8953" width="5" style="1" customWidth="1"/>
    <col min="8954" max="8954" width="3" style="1" customWidth="1"/>
    <col min="8955" max="8955" width="16.625" style="1" customWidth="1"/>
    <col min="8956" max="8960" width="5" style="1" customWidth="1"/>
    <col min="8961" max="8961" width="4.625" style="1" customWidth="1"/>
    <col min="8962" max="9184" width="9" style="1" customWidth="1"/>
    <col min="9185" max="9185" width="32.5" style="1" customWidth="1"/>
    <col min="9186" max="9186" width="15" style="1" customWidth="1"/>
    <col min="9187" max="9191" width="5" style="1" customWidth="1"/>
    <col min="9192" max="9192" width="2.875" style="1" customWidth="1"/>
    <col min="9193" max="9193" width="28.5" style="1" customWidth="1"/>
    <col min="9194" max="9194" width="18.125" style="1" customWidth="1"/>
    <col min="9195" max="9199" width="5" style="1" customWidth="1"/>
    <col min="9200" max="9200" width="3" style="1" customWidth="1"/>
    <col min="9201" max="9201" width="43.375" style="1" customWidth="1"/>
    <col min="9202" max="9202" width="17.5" style="1" customWidth="1"/>
    <col min="9203" max="9207" width="5" style="1" customWidth="1"/>
    <col min="9208" max="9208" width="9" style="1" hidden="1" customWidth="1"/>
    <col min="9209" max="9209" width="5" style="1" customWidth="1"/>
    <col min="9210" max="9210" width="3" style="1" customWidth="1"/>
    <col min="9211" max="9211" width="16.625" style="1" customWidth="1"/>
    <col min="9212" max="9216" width="5" style="1" customWidth="1"/>
    <col min="9217" max="9217" width="4.625" style="1" customWidth="1"/>
    <col min="9218" max="9440" width="9" style="1" customWidth="1"/>
    <col min="9441" max="9441" width="32.5" style="1" customWidth="1"/>
    <col min="9442" max="9442" width="15" style="1" customWidth="1"/>
    <col min="9443" max="9447" width="5" style="1" customWidth="1"/>
    <col min="9448" max="9448" width="2.875" style="1" customWidth="1"/>
    <col min="9449" max="9449" width="28.5" style="1" customWidth="1"/>
    <col min="9450" max="9450" width="18.125" style="1" customWidth="1"/>
    <col min="9451" max="9455" width="5" style="1" customWidth="1"/>
    <col min="9456" max="9456" width="3" style="1" customWidth="1"/>
    <col min="9457" max="9457" width="43.375" style="1" customWidth="1"/>
    <col min="9458" max="9458" width="17.5" style="1" customWidth="1"/>
    <col min="9459" max="9463" width="5" style="1" customWidth="1"/>
    <col min="9464" max="9464" width="9" style="1" hidden="1" customWidth="1"/>
    <col min="9465" max="9465" width="5" style="1" customWidth="1"/>
    <col min="9466" max="9466" width="3" style="1" customWidth="1"/>
    <col min="9467" max="9467" width="16.625" style="1" customWidth="1"/>
    <col min="9468" max="9472" width="5" style="1" customWidth="1"/>
    <col min="9473" max="9473" width="4.625" style="1" customWidth="1"/>
    <col min="9474" max="9696" width="9" style="1" customWidth="1"/>
    <col min="9697" max="9697" width="32.5" style="1" customWidth="1"/>
    <col min="9698" max="9698" width="15" style="1" customWidth="1"/>
    <col min="9699" max="9703" width="5" style="1" customWidth="1"/>
    <col min="9704" max="9704" width="2.875" style="1" customWidth="1"/>
    <col min="9705" max="9705" width="28.5" style="1" customWidth="1"/>
    <col min="9706" max="9706" width="18.125" style="1" customWidth="1"/>
    <col min="9707" max="9711" width="5" style="1" customWidth="1"/>
    <col min="9712" max="9712" width="3" style="1" customWidth="1"/>
    <col min="9713" max="9713" width="43.375" style="1" customWidth="1"/>
    <col min="9714" max="9714" width="17.5" style="1" customWidth="1"/>
    <col min="9715" max="9719" width="5" style="1" customWidth="1"/>
    <col min="9720" max="9720" width="9" style="1" hidden="1" customWidth="1"/>
    <col min="9721" max="9721" width="5" style="1" customWidth="1"/>
    <col min="9722" max="9722" width="3" style="1" customWidth="1"/>
    <col min="9723" max="9723" width="16.625" style="1" customWidth="1"/>
    <col min="9724" max="9728" width="5" style="1" customWidth="1"/>
    <col min="9729" max="9729" width="4.625" style="1" customWidth="1"/>
    <col min="9730" max="9952" width="9" style="1" customWidth="1"/>
    <col min="9953" max="9953" width="32.5" style="1" customWidth="1"/>
    <col min="9954" max="9954" width="15" style="1" customWidth="1"/>
    <col min="9955" max="9959" width="5" style="1" customWidth="1"/>
    <col min="9960" max="9960" width="2.875" style="1" customWidth="1"/>
    <col min="9961" max="9961" width="28.5" style="1" customWidth="1"/>
    <col min="9962" max="9962" width="18.125" style="1" customWidth="1"/>
    <col min="9963" max="9967" width="5" style="1" customWidth="1"/>
    <col min="9968" max="9968" width="3" style="1" customWidth="1"/>
    <col min="9969" max="9969" width="43.375" style="1" customWidth="1"/>
    <col min="9970" max="9970" width="17.5" style="1" customWidth="1"/>
    <col min="9971" max="9975" width="5" style="1" customWidth="1"/>
    <col min="9976" max="9976" width="9" style="1" hidden="1" customWidth="1"/>
    <col min="9977" max="9977" width="5" style="1" customWidth="1"/>
    <col min="9978" max="9978" width="3" style="1" customWidth="1"/>
    <col min="9979" max="9979" width="16.625" style="1" customWidth="1"/>
    <col min="9980" max="9984" width="5" style="1" customWidth="1"/>
    <col min="9985" max="9985" width="4.625" style="1" customWidth="1"/>
    <col min="9986" max="10208" width="9" style="1" customWidth="1"/>
    <col min="10209" max="10209" width="32.5" style="1" customWidth="1"/>
    <col min="10210" max="10210" width="15" style="1" customWidth="1"/>
    <col min="10211" max="10215" width="5" style="1" customWidth="1"/>
    <col min="10216" max="10216" width="2.875" style="1" customWidth="1"/>
    <col min="10217" max="10217" width="28.5" style="1" customWidth="1"/>
    <col min="10218" max="10218" width="18.125" style="1" customWidth="1"/>
    <col min="10219" max="10223" width="5" style="1" customWidth="1"/>
    <col min="10224" max="10224" width="3" style="1" customWidth="1"/>
    <col min="10225" max="10225" width="43.375" style="1" customWidth="1"/>
    <col min="10226" max="10226" width="17.5" style="1" customWidth="1"/>
    <col min="10227" max="10231" width="5" style="1" customWidth="1"/>
    <col min="10232" max="10232" width="9" style="1" hidden="1" customWidth="1"/>
    <col min="10233" max="10233" width="5" style="1" customWidth="1"/>
    <col min="10234" max="10234" width="3" style="1" customWidth="1"/>
    <col min="10235" max="10235" width="16.625" style="1" customWidth="1"/>
    <col min="10236" max="10240" width="5" style="1" customWidth="1"/>
    <col min="10241" max="10241" width="4.625" style="1" customWidth="1"/>
    <col min="10242" max="10464" width="9" style="1" customWidth="1"/>
    <col min="10465" max="10465" width="32.5" style="1" customWidth="1"/>
    <col min="10466" max="10466" width="15" style="1" customWidth="1"/>
    <col min="10467" max="10471" width="5" style="1" customWidth="1"/>
    <col min="10472" max="10472" width="2.875" style="1" customWidth="1"/>
    <col min="10473" max="10473" width="28.5" style="1" customWidth="1"/>
    <col min="10474" max="10474" width="18.125" style="1" customWidth="1"/>
    <col min="10475" max="10479" width="5" style="1" customWidth="1"/>
    <col min="10480" max="10480" width="3" style="1" customWidth="1"/>
    <col min="10481" max="10481" width="43.375" style="1" customWidth="1"/>
    <col min="10482" max="10482" width="17.5" style="1" customWidth="1"/>
    <col min="10483" max="10487" width="5" style="1" customWidth="1"/>
    <col min="10488" max="10488" width="9" style="1" hidden="1" customWidth="1"/>
    <col min="10489" max="10489" width="5" style="1" customWidth="1"/>
    <col min="10490" max="10490" width="3" style="1" customWidth="1"/>
    <col min="10491" max="10491" width="16.625" style="1" customWidth="1"/>
    <col min="10492" max="10496" width="5" style="1" customWidth="1"/>
    <col min="10497" max="10497" width="4.625" style="1" customWidth="1"/>
    <col min="10498" max="10720" width="9" style="1" customWidth="1"/>
    <col min="10721" max="10721" width="32.5" style="1" customWidth="1"/>
    <col min="10722" max="10722" width="15" style="1" customWidth="1"/>
    <col min="10723" max="10727" width="5" style="1" customWidth="1"/>
    <col min="10728" max="10728" width="2.875" style="1" customWidth="1"/>
    <col min="10729" max="10729" width="28.5" style="1" customWidth="1"/>
    <col min="10730" max="10730" width="18.125" style="1" customWidth="1"/>
    <col min="10731" max="10735" width="5" style="1" customWidth="1"/>
    <col min="10736" max="10736" width="3" style="1" customWidth="1"/>
    <col min="10737" max="10737" width="43.375" style="1" customWidth="1"/>
    <col min="10738" max="10738" width="17.5" style="1" customWidth="1"/>
    <col min="10739" max="10743" width="5" style="1" customWidth="1"/>
    <col min="10744" max="10744" width="9" style="1" hidden="1" customWidth="1"/>
    <col min="10745" max="10745" width="5" style="1" customWidth="1"/>
    <col min="10746" max="10746" width="3" style="1" customWidth="1"/>
    <col min="10747" max="10747" width="16.625" style="1" customWidth="1"/>
    <col min="10748" max="10752" width="5" style="1" customWidth="1"/>
    <col min="10753" max="10753" width="4.625" style="1" customWidth="1"/>
    <col min="10754" max="10976" width="9" style="1" customWidth="1"/>
    <col min="10977" max="10977" width="32.5" style="1" customWidth="1"/>
    <col min="10978" max="10978" width="15" style="1" customWidth="1"/>
    <col min="10979" max="10983" width="5" style="1" customWidth="1"/>
    <col min="10984" max="10984" width="2.875" style="1" customWidth="1"/>
    <col min="10985" max="10985" width="28.5" style="1" customWidth="1"/>
    <col min="10986" max="10986" width="18.125" style="1" customWidth="1"/>
    <col min="10987" max="10991" width="5" style="1" customWidth="1"/>
    <col min="10992" max="10992" width="3" style="1" customWidth="1"/>
    <col min="10993" max="10993" width="43.375" style="1" customWidth="1"/>
    <col min="10994" max="10994" width="17.5" style="1" customWidth="1"/>
    <col min="10995" max="10999" width="5" style="1" customWidth="1"/>
    <col min="11000" max="11000" width="9" style="1" hidden="1" customWidth="1"/>
    <col min="11001" max="11001" width="5" style="1" customWidth="1"/>
    <col min="11002" max="11002" width="3" style="1" customWidth="1"/>
    <col min="11003" max="11003" width="16.625" style="1" customWidth="1"/>
    <col min="11004" max="11008" width="5" style="1" customWidth="1"/>
    <col min="11009" max="11009" width="4.625" style="1" customWidth="1"/>
    <col min="11010" max="11232" width="9" style="1" customWidth="1"/>
    <col min="11233" max="11233" width="32.5" style="1" customWidth="1"/>
    <col min="11234" max="11234" width="15" style="1" customWidth="1"/>
    <col min="11235" max="11239" width="5" style="1" customWidth="1"/>
    <col min="11240" max="11240" width="2.875" style="1" customWidth="1"/>
    <col min="11241" max="11241" width="28.5" style="1" customWidth="1"/>
    <col min="11242" max="11242" width="18.125" style="1" customWidth="1"/>
    <col min="11243" max="11247" width="5" style="1" customWidth="1"/>
    <col min="11248" max="11248" width="3" style="1" customWidth="1"/>
    <col min="11249" max="11249" width="43.375" style="1" customWidth="1"/>
    <col min="11250" max="11250" width="17.5" style="1" customWidth="1"/>
    <col min="11251" max="11255" width="5" style="1" customWidth="1"/>
    <col min="11256" max="11256" width="9" style="1" hidden="1" customWidth="1"/>
    <col min="11257" max="11257" width="5" style="1" customWidth="1"/>
    <col min="11258" max="11258" width="3" style="1" customWidth="1"/>
    <col min="11259" max="11259" width="16.625" style="1" customWidth="1"/>
    <col min="11260" max="11264" width="5" style="1" customWidth="1"/>
    <col min="11265" max="11265" width="4.625" style="1" customWidth="1"/>
    <col min="11266" max="11488" width="9" style="1" customWidth="1"/>
    <col min="11489" max="11489" width="32.5" style="1" customWidth="1"/>
    <col min="11490" max="11490" width="15" style="1" customWidth="1"/>
    <col min="11491" max="11495" width="5" style="1" customWidth="1"/>
    <col min="11496" max="11496" width="2.875" style="1" customWidth="1"/>
    <col min="11497" max="11497" width="28.5" style="1" customWidth="1"/>
    <col min="11498" max="11498" width="18.125" style="1" customWidth="1"/>
    <col min="11499" max="11503" width="5" style="1" customWidth="1"/>
    <col min="11504" max="11504" width="3" style="1" customWidth="1"/>
    <col min="11505" max="11505" width="43.375" style="1" customWidth="1"/>
    <col min="11506" max="11506" width="17.5" style="1" customWidth="1"/>
    <col min="11507" max="11511" width="5" style="1" customWidth="1"/>
    <col min="11512" max="11512" width="9" style="1" hidden="1" customWidth="1"/>
    <col min="11513" max="11513" width="5" style="1" customWidth="1"/>
    <col min="11514" max="11514" width="3" style="1" customWidth="1"/>
    <col min="11515" max="11515" width="16.625" style="1" customWidth="1"/>
    <col min="11516" max="11520" width="5" style="1" customWidth="1"/>
    <col min="11521" max="11521" width="4.625" style="1" customWidth="1"/>
    <col min="11522" max="11744" width="9" style="1" customWidth="1"/>
    <col min="11745" max="11745" width="32.5" style="1" customWidth="1"/>
    <col min="11746" max="11746" width="15" style="1" customWidth="1"/>
    <col min="11747" max="11751" width="5" style="1" customWidth="1"/>
    <col min="11752" max="11752" width="2.875" style="1" customWidth="1"/>
    <col min="11753" max="11753" width="28.5" style="1" customWidth="1"/>
    <col min="11754" max="11754" width="18.125" style="1" customWidth="1"/>
    <col min="11755" max="11759" width="5" style="1" customWidth="1"/>
    <col min="11760" max="11760" width="3" style="1" customWidth="1"/>
    <col min="11761" max="11761" width="43.375" style="1" customWidth="1"/>
    <col min="11762" max="11762" width="17.5" style="1" customWidth="1"/>
    <col min="11763" max="11767" width="5" style="1" customWidth="1"/>
    <col min="11768" max="11768" width="9" style="1" hidden="1" customWidth="1"/>
    <col min="11769" max="11769" width="5" style="1" customWidth="1"/>
    <col min="11770" max="11770" width="3" style="1" customWidth="1"/>
    <col min="11771" max="11771" width="16.625" style="1" customWidth="1"/>
    <col min="11772" max="11776" width="5" style="1" customWidth="1"/>
    <col min="11777" max="11777" width="4.625" style="1" customWidth="1"/>
    <col min="11778" max="12000" width="9" style="1" customWidth="1"/>
    <col min="12001" max="12001" width="32.5" style="1" customWidth="1"/>
    <col min="12002" max="12002" width="15" style="1" customWidth="1"/>
    <col min="12003" max="12007" width="5" style="1" customWidth="1"/>
    <col min="12008" max="12008" width="2.875" style="1" customWidth="1"/>
    <col min="12009" max="12009" width="28.5" style="1" customWidth="1"/>
    <col min="12010" max="12010" width="18.125" style="1" customWidth="1"/>
    <col min="12011" max="12015" width="5" style="1" customWidth="1"/>
    <col min="12016" max="12016" width="3" style="1" customWidth="1"/>
    <col min="12017" max="12017" width="43.375" style="1" customWidth="1"/>
    <col min="12018" max="12018" width="17.5" style="1" customWidth="1"/>
    <col min="12019" max="12023" width="5" style="1" customWidth="1"/>
    <col min="12024" max="12024" width="9" style="1" hidden="1" customWidth="1"/>
    <col min="12025" max="12025" width="5" style="1" customWidth="1"/>
    <col min="12026" max="12026" width="3" style="1" customWidth="1"/>
    <col min="12027" max="12027" width="16.625" style="1" customWidth="1"/>
    <col min="12028" max="12032" width="5" style="1" customWidth="1"/>
    <col min="12033" max="12033" width="4.625" style="1" customWidth="1"/>
    <col min="12034" max="12256" width="9" style="1" customWidth="1"/>
    <col min="12257" max="12257" width="32.5" style="1" customWidth="1"/>
    <col min="12258" max="12258" width="15" style="1" customWidth="1"/>
    <col min="12259" max="12263" width="5" style="1" customWidth="1"/>
    <col min="12264" max="12264" width="2.875" style="1" customWidth="1"/>
    <col min="12265" max="12265" width="28.5" style="1" customWidth="1"/>
    <col min="12266" max="12266" width="18.125" style="1" customWidth="1"/>
    <col min="12267" max="12271" width="5" style="1" customWidth="1"/>
    <col min="12272" max="12272" width="3" style="1" customWidth="1"/>
    <col min="12273" max="12273" width="43.375" style="1" customWidth="1"/>
    <col min="12274" max="12274" width="17.5" style="1" customWidth="1"/>
    <col min="12275" max="12279" width="5" style="1" customWidth="1"/>
    <col min="12280" max="12280" width="9" style="1" hidden="1" customWidth="1"/>
    <col min="12281" max="12281" width="5" style="1" customWidth="1"/>
    <col min="12282" max="12282" width="3" style="1" customWidth="1"/>
    <col min="12283" max="12283" width="16.625" style="1" customWidth="1"/>
    <col min="12284" max="12288" width="5" style="1" customWidth="1"/>
    <col min="12289" max="12289" width="4.625" style="1" customWidth="1"/>
    <col min="12290" max="12512" width="9" style="1" customWidth="1"/>
    <col min="12513" max="12513" width="32.5" style="1" customWidth="1"/>
    <col min="12514" max="12514" width="15" style="1" customWidth="1"/>
    <col min="12515" max="12519" width="5" style="1" customWidth="1"/>
    <col min="12520" max="12520" width="2.875" style="1" customWidth="1"/>
    <col min="12521" max="12521" width="28.5" style="1" customWidth="1"/>
    <col min="12522" max="12522" width="18.125" style="1" customWidth="1"/>
    <col min="12523" max="12527" width="5" style="1" customWidth="1"/>
    <col min="12528" max="12528" width="3" style="1" customWidth="1"/>
    <col min="12529" max="12529" width="43.375" style="1" customWidth="1"/>
    <col min="12530" max="12530" width="17.5" style="1" customWidth="1"/>
    <col min="12531" max="12535" width="5" style="1" customWidth="1"/>
    <col min="12536" max="12536" width="9" style="1" hidden="1" customWidth="1"/>
    <col min="12537" max="12537" width="5" style="1" customWidth="1"/>
    <col min="12538" max="12538" width="3" style="1" customWidth="1"/>
    <col min="12539" max="12539" width="16.625" style="1" customWidth="1"/>
    <col min="12540" max="12544" width="5" style="1" customWidth="1"/>
    <col min="12545" max="12545" width="4.625" style="1" customWidth="1"/>
    <col min="12546" max="12768" width="9" style="1" customWidth="1"/>
    <col min="12769" max="12769" width="32.5" style="1" customWidth="1"/>
    <col min="12770" max="12770" width="15" style="1" customWidth="1"/>
    <col min="12771" max="12775" width="5" style="1" customWidth="1"/>
    <col min="12776" max="12776" width="2.875" style="1" customWidth="1"/>
    <col min="12777" max="12777" width="28.5" style="1" customWidth="1"/>
    <col min="12778" max="12778" width="18.125" style="1" customWidth="1"/>
    <col min="12779" max="12783" width="5" style="1" customWidth="1"/>
    <col min="12784" max="12784" width="3" style="1" customWidth="1"/>
    <col min="12785" max="12785" width="43.375" style="1" customWidth="1"/>
    <col min="12786" max="12786" width="17.5" style="1" customWidth="1"/>
    <col min="12787" max="12791" width="5" style="1" customWidth="1"/>
    <col min="12792" max="12792" width="9" style="1" hidden="1" customWidth="1"/>
    <col min="12793" max="12793" width="5" style="1" customWidth="1"/>
    <col min="12794" max="12794" width="3" style="1" customWidth="1"/>
    <col min="12795" max="12795" width="16.625" style="1" customWidth="1"/>
    <col min="12796" max="12800" width="5" style="1" customWidth="1"/>
    <col min="12801" max="12801" width="4.625" style="1" customWidth="1"/>
    <col min="12802" max="13024" width="9" style="1" customWidth="1"/>
    <col min="13025" max="13025" width="32.5" style="1" customWidth="1"/>
    <col min="13026" max="13026" width="15" style="1" customWidth="1"/>
    <col min="13027" max="13031" width="5" style="1" customWidth="1"/>
    <col min="13032" max="13032" width="2.875" style="1" customWidth="1"/>
    <col min="13033" max="13033" width="28.5" style="1" customWidth="1"/>
    <col min="13034" max="13034" width="18.125" style="1" customWidth="1"/>
    <col min="13035" max="13039" width="5" style="1" customWidth="1"/>
    <col min="13040" max="13040" width="3" style="1" customWidth="1"/>
    <col min="13041" max="13041" width="43.375" style="1" customWidth="1"/>
    <col min="13042" max="13042" width="17.5" style="1" customWidth="1"/>
    <col min="13043" max="13047" width="5" style="1" customWidth="1"/>
    <col min="13048" max="13048" width="9" style="1" hidden="1" customWidth="1"/>
    <col min="13049" max="13049" width="5" style="1" customWidth="1"/>
    <col min="13050" max="13050" width="3" style="1" customWidth="1"/>
    <col min="13051" max="13051" width="16.625" style="1" customWidth="1"/>
    <col min="13052" max="13056" width="5" style="1" customWidth="1"/>
    <col min="13057" max="13057" width="4.625" style="1" customWidth="1"/>
    <col min="13058" max="13280" width="9" style="1" customWidth="1"/>
    <col min="13281" max="13281" width="32.5" style="1" customWidth="1"/>
    <col min="13282" max="13282" width="15" style="1" customWidth="1"/>
    <col min="13283" max="13287" width="5" style="1" customWidth="1"/>
    <col min="13288" max="13288" width="2.875" style="1" customWidth="1"/>
    <col min="13289" max="13289" width="28.5" style="1" customWidth="1"/>
    <col min="13290" max="13290" width="18.125" style="1" customWidth="1"/>
    <col min="13291" max="13295" width="5" style="1" customWidth="1"/>
    <col min="13296" max="13296" width="3" style="1" customWidth="1"/>
    <col min="13297" max="13297" width="43.375" style="1" customWidth="1"/>
    <col min="13298" max="13298" width="17.5" style="1" customWidth="1"/>
    <col min="13299" max="13303" width="5" style="1" customWidth="1"/>
    <col min="13304" max="13304" width="9" style="1" hidden="1" customWidth="1"/>
    <col min="13305" max="13305" width="5" style="1" customWidth="1"/>
    <col min="13306" max="13306" width="3" style="1" customWidth="1"/>
    <col min="13307" max="13307" width="16.625" style="1" customWidth="1"/>
    <col min="13308" max="13312" width="5" style="1" customWidth="1"/>
    <col min="13313" max="13313" width="4.625" style="1" customWidth="1"/>
    <col min="13314" max="13536" width="9" style="1" customWidth="1"/>
    <col min="13537" max="13537" width="32.5" style="1" customWidth="1"/>
    <col min="13538" max="13538" width="15" style="1" customWidth="1"/>
    <col min="13539" max="13543" width="5" style="1" customWidth="1"/>
    <col min="13544" max="13544" width="2.875" style="1" customWidth="1"/>
    <col min="13545" max="13545" width="28.5" style="1" customWidth="1"/>
    <col min="13546" max="13546" width="18.125" style="1" customWidth="1"/>
    <col min="13547" max="13551" width="5" style="1" customWidth="1"/>
    <col min="13552" max="13552" width="3" style="1" customWidth="1"/>
    <col min="13553" max="13553" width="43.375" style="1" customWidth="1"/>
    <col min="13554" max="13554" width="17.5" style="1" customWidth="1"/>
    <col min="13555" max="13559" width="5" style="1" customWidth="1"/>
    <col min="13560" max="13560" width="9" style="1" hidden="1" customWidth="1"/>
    <col min="13561" max="13561" width="5" style="1" customWidth="1"/>
    <col min="13562" max="13562" width="3" style="1" customWidth="1"/>
    <col min="13563" max="13563" width="16.625" style="1" customWidth="1"/>
    <col min="13564" max="13568" width="5" style="1" customWidth="1"/>
    <col min="13569" max="13569" width="4.625" style="1" customWidth="1"/>
    <col min="13570" max="13792" width="9" style="1" customWidth="1"/>
    <col min="13793" max="13793" width="32.5" style="1" customWidth="1"/>
    <col min="13794" max="13794" width="15" style="1" customWidth="1"/>
    <col min="13795" max="13799" width="5" style="1" customWidth="1"/>
    <col min="13800" max="13800" width="2.875" style="1" customWidth="1"/>
    <col min="13801" max="13801" width="28.5" style="1" customWidth="1"/>
    <col min="13802" max="13802" width="18.125" style="1" customWidth="1"/>
    <col min="13803" max="13807" width="5" style="1" customWidth="1"/>
    <col min="13808" max="13808" width="3" style="1" customWidth="1"/>
    <col min="13809" max="13809" width="43.375" style="1" customWidth="1"/>
    <col min="13810" max="13810" width="17.5" style="1" customWidth="1"/>
    <col min="13811" max="13815" width="5" style="1" customWidth="1"/>
    <col min="13816" max="13816" width="9" style="1" hidden="1" customWidth="1"/>
    <col min="13817" max="13817" width="5" style="1" customWidth="1"/>
    <col min="13818" max="13818" width="3" style="1" customWidth="1"/>
    <col min="13819" max="13819" width="16.625" style="1" customWidth="1"/>
    <col min="13820" max="13824" width="5" style="1" customWidth="1"/>
    <col min="13825" max="13825" width="4.625" style="1" customWidth="1"/>
    <col min="13826" max="14048" width="9" style="1" customWidth="1"/>
    <col min="14049" max="14049" width="32.5" style="1" customWidth="1"/>
    <col min="14050" max="14050" width="15" style="1" customWidth="1"/>
    <col min="14051" max="14055" width="5" style="1" customWidth="1"/>
    <col min="14056" max="14056" width="2.875" style="1" customWidth="1"/>
    <col min="14057" max="14057" width="28.5" style="1" customWidth="1"/>
    <col min="14058" max="14058" width="18.125" style="1" customWidth="1"/>
    <col min="14059" max="14063" width="5" style="1" customWidth="1"/>
    <col min="14064" max="14064" width="3" style="1" customWidth="1"/>
    <col min="14065" max="14065" width="43.375" style="1" customWidth="1"/>
    <col min="14066" max="14066" width="17.5" style="1" customWidth="1"/>
    <col min="14067" max="14071" width="5" style="1" customWidth="1"/>
    <col min="14072" max="14072" width="9" style="1" hidden="1" customWidth="1"/>
    <col min="14073" max="14073" width="5" style="1" customWidth="1"/>
    <col min="14074" max="14074" width="3" style="1" customWidth="1"/>
    <col min="14075" max="14075" width="16.625" style="1" customWidth="1"/>
    <col min="14076" max="14080" width="5" style="1" customWidth="1"/>
    <col min="14081" max="14081" width="4.625" style="1" customWidth="1"/>
    <col min="14082" max="14304" width="9" style="1" customWidth="1"/>
    <col min="14305" max="14305" width="32.5" style="1" customWidth="1"/>
    <col min="14306" max="14306" width="15" style="1" customWidth="1"/>
    <col min="14307" max="14311" width="5" style="1" customWidth="1"/>
    <col min="14312" max="14312" width="2.875" style="1" customWidth="1"/>
    <col min="14313" max="14313" width="28.5" style="1" customWidth="1"/>
    <col min="14314" max="14314" width="18.125" style="1" customWidth="1"/>
    <col min="14315" max="14319" width="5" style="1" customWidth="1"/>
    <col min="14320" max="14320" width="3" style="1" customWidth="1"/>
    <col min="14321" max="14321" width="43.375" style="1" customWidth="1"/>
    <col min="14322" max="14322" width="17.5" style="1" customWidth="1"/>
    <col min="14323" max="14327" width="5" style="1" customWidth="1"/>
    <col min="14328" max="14328" width="9" style="1" hidden="1" customWidth="1"/>
    <col min="14329" max="14329" width="5" style="1" customWidth="1"/>
    <col min="14330" max="14330" width="3" style="1" customWidth="1"/>
    <col min="14331" max="14331" width="16.625" style="1" customWidth="1"/>
    <col min="14332" max="14336" width="5" style="1" customWidth="1"/>
    <col min="14337" max="14337" width="4.625" style="1" customWidth="1"/>
    <col min="14338" max="14560" width="9" style="1" customWidth="1"/>
    <col min="14561" max="14561" width="32.5" style="1" customWidth="1"/>
    <col min="14562" max="14562" width="15" style="1" customWidth="1"/>
    <col min="14563" max="14567" width="5" style="1" customWidth="1"/>
    <col min="14568" max="14568" width="2.875" style="1" customWidth="1"/>
    <col min="14569" max="14569" width="28.5" style="1" customWidth="1"/>
    <col min="14570" max="14570" width="18.125" style="1" customWidth="1"/>
    <col min="14571" max="14575" width="5" style="1" customWidth="1"/>
    <col min="14576" max="14576" width="3" style="1" customWidth="1"/>
    <col min="14577" max="14577" width="43.375" style="1" customWidth="1"/>
    <col min="14578" max="14578" width="17.5" style="1" customWidth="1"/>
    <col min="14579" max="14583" width="5" style="1" customWidth="1"/>
    <col min="14584" max="14584" width="9" style="1" hidden="1" customWidth="1"/>
    <col min="14585" max="14585" width="5" style="1" customWidth="1"/>
    <col min="14586" max="14586" width="3" style="1" customWidth="1"/>
    <col min="14587" max="14587" width="16.625" style="1" customWidth="1"/>
    <col min="14588" max="14592" width="5" style="1" customWidth="1"/>
    <col min="14593" max="14593" width="4.625" style="1" customWidth="1"/>
    <col min="14594" max="14816" width="9" style="1" customWidth="1"/>
    <col min="14817" max="14817" width="32.5" style="1" customWidth="1"/>
    <col min="14818" max="14818" width="15" style="1" customWidth="1"/>
    <col min="14819" max="14823" width="5" style="1" customWidth="1"/>
    <col min="14824" max="14824" width="2.875" style="1" customWidth="1"/>
    <col min="14825" max="14825" width="28.5" style="1" customWidth="1"/>
    <col min="14826" max="14826" width="18.125" style="1" customWidth="1"/>
    <col min="14827" max="14831" width="5" style="1" customWidth="1"/>
    <col min="14832" max="14832" width="3" style="1" customWidth="1"/>
    <col min="14833" max="14833" width="43.375" style="1" customWidth="1"/>
    <col min="14834" max="14834" width="17.5" style="1" customWidth="1"/>
    <col min="14835" max="14839" width="5" style="1" customWidth="1"/>
    <col min="14840" max="14840" width="9" style="1" hidden="1" customWidth="1"/>
    <col min="14841" max="14841" width="5" style="1" customWidth="1"/>
    <col min="14842" max="14842" width="3" style="1" customWidth="1"/>
    <col min="14843" max="14843" width="16.625" style="1" customWidth="1"/>
    <col min="14844" max="14848" width="5" style="1" customWidth="1"/>
    <col min="14849" max="14849" width="4.625" style="1" customWidth="1"/>
    <col min="14850" max="15072" width="9" style="1" customWidth="1"/>
    <col min="15073" max="15073" width="32.5" style="1" customWidth="1"/>
    <col min="15074" max="15074" width="15" style="1" customWidth="1"/>
    <col min="15075" max="15079" width="5" style="1" customWidth="1"/>
    <col min="15080" max="15080" width="2.875" style="1" customWidth="1"/>
    <col min="15081" max="15081" width="28.5" style="1" customWidth="1"/>
    <col min="15082" max="15082" width="18.125" style="1" customWidth="1"/>
    <col min="15083" max="15087" width="5" style="1" customWidth="1"/>
    <col min="15088" max="15088" width="3" style="1" customWidth="1"/>
    <col min="15089" max="15089" width="43.375" style="1" customWidth="1"/>
    <col min="15090" max="15090" width="17.5" style="1" customWidth="1"/>
    <col min="15091" max="15095" width="5" style="1" customWidth="1"/>
    <col min="15096" max="15096" width="9" style="1" hidden="1" customWidth="1"/>
    <col min="15097" max="15097" width="5" style="1" customWidth="1"/>
    <col min="15098" max="15098" width="3" style="1" customWidth="1"/>
    <col min="15099" max="15099" width="16.625" style="1" customWidth="1"/>
    <col min="15100" max="15104" width="5" style="1" customWidth="1"/>
    <col min="15105" max="15105" width="4.625" style="1" customWidth="1"/>
    <col min="15106" max="15328" width="9" style="1" customWidth="1"/>
    <col min="15329" max="15329" width="32.5" style="1" customWidth="1"/>
    <col min="15330" max="15330" width="15" style="1" customWidth="1"/>
    <col min="15331" max="15335" width="5" style="1" customWidth="1"/>
    <col min="15336" max="15336" width="2.875" style="1" customWidth="1"/>
    <col min="15337" max="15337" width="28.5" style="1" customWidth="1"/>
    <col min="15338" max="15338" width="18.125" style="1" customWidth="1"/>
    <col min="15339" max="15343" width="5" style="1" customWidth="1"/>
    <col min="15344" max="15344" width="3" style="1" customWidth="1"/>
    <col min="15345" max="15345" width="43.375" style="1" customWidth="1"/>
    <col min="15346" max="15346" width="17.5" style="1" customWidth="1"/>
    <col min="15347" max="15351" width="5" style="1" customWidth="1"/>
    <col min="15352" max="15352" width="9" style="1" hidden="1" customWidth="1"/>
    <col min="15353" max="15353" width="5" style="1" customWidth="1"/>
    <col min="15354" max="15354" width="3" style="1" customWidth="1"/>
    <col min="15355" max="15355" width="16.625" style="1" customWidth="1"/>
    <col min="15356" max="15360" width="5" style="1" customWidth="1"/>
    <col min="15361" max="15361" width="4.625" style="1" customWidth="1"/>
    <col min="15362" max="15584" width="9" style="1" customWidth="1"/>
    <col min="15585" max="15585" width="32.5" style="1" customWidth="1"/>
    <col min="15586" max="15586" width="15" style="1" customWidth="1"/>
    <col min="15587" max="15591" width="5" style="1" customWidth="1"/>
    <col min="15592" max="15592" width="2.875" style="1" customWidth="1"/>
    <col min="15593" max="15593" width="28.5" style="1" customWidth="1"/>
    <col min="15594" max="15594" width="18.125" style="1" customWidth="1"/>
    <col min="15595" max="15599" width="5" style="1" customWidth="1"/>
    <col min="15600" max="15600" width="3" style="1" customWidth="1"/>
    <col min="15601" max="15601" width="43.375" style="1" customWidth="1"/>
    <col min="15602" max="15602" width="17.5" style="1" customWidth="1"/>
    <col min="15603" max="15607" width="5" style="1" customWidth="1"/>
    <col min="15608" max="15608" width="9" style="1" hidden="1" customWidth="1"/>
    <col min="15609" max="15609" width="5" style="1" customWidth="1"/>
    <col min="15610" max="15610" width="3" style="1" customWidth="1"/>
    <col min="15611" max="15611" width="16.625" style="1" customWidth="1"/>
    <col min="15612" max="15616" width="5" style="1" customWidth="1"/>
    <col min="15617" max="15617" width="4.625" style="1" customWidth="1"/>
    <col min="15618" max="15840" width="9" style="1" customWidth="1"/>
    <col min="15841" max="15841" width="32.5" style="1" customWidth="1"/>
    <col min="15842" max="15842" width="15" style="1" customWidth="1"/>
    <col min="15843" max="15847" width="5" style="1" customWidth="1"/>
    <col min="15848" max="15848" width="2.875" style="1" customWidth="1"/>
    <col min="15849" max="15849" width="28.5" style="1" customWidth="1"/>
    <col min="15850" max="15850" width="18.125" style="1" customWidth="1"/>
    <col min="15851" max="15855" width="5" style="1" customWidth="1"/>
    <col min="15856" max="15856" width="3" style="1" customWidth="1"/>
    <col min="15857" max="15857" width="43.375" style="1" customWidth="1"/>
    <col min="15858" max="15858" width="17.5" style="1" customWidth="1"/>
    <col min="15859" max="15863" width="5" style="1" customWidth="1"/>
    <col min="15864" max="15864" width="9" style="1" hidden="1" customWidth="1"/>
    <col min="15865" max="15865" width="5" style="1" customWidth="1"/>
    <col min="15866" max="15866" width="3" style="1" customWidth="1"/>
    <col min="15867" max="15867" width="16.625" style="1" customWidth="1"/>
    <col min="15868" max="15872" width="5" style="1" customWidth="1"/>
    <col min="15873" max="15873" width="4.625" style="1" customWidth="1"/>
    <col min="15874" max="16096" width="9" style="1" customWidth="1"/>
    <col min="16097" max="16097" width="32.5" style="1" customWidth="1"/>
    <col min="16098" max="16098" width="15" style="1" customWidth="1"/>
    <col min="16099" max="16103" width="5" style="1" customWidth="1"/>
    <col min="16104" max="16104" width="2.875" style="1" customWidth="1"/>
    <col min="16105" max="16105" width="28.5" style="1" customWidth="1"/>
    <col min="16106" max="16106" width="18.125" style="1" customWidth="1"/>
    <col min="16107" max="16111" width="5" style="1" customWidth="1"/>
    <col min="16112" max="16112" width="3" style="1" customWidth="1"/>
    <col min="16113" max="16113" width="43.375" style="1" customWidth="1"/>
    <col min="16114" max="16114" width="17.5" style="1" customWidth="1"/>
    <col min="16115" max="16119" width="5" style="1" customWidth="1"/>
    <col min="16120" max="16120" width="9" style="1" hidden="1" customWidth="1"/>
    <col min="16121" max="16121" width="5" style="1" customWidth="1"/>
    <col min="16122" max="16122" width="3" style="1" customWidth="1"/>
    <col min="16123" max="16123" width="16.625" style="1" customWidth="1"/>
    <col min="16124" max="16128" width="5" style="1" customWidth="1"/>
    <col min="16129" max="16129" width="4.625" style="1" customWidth="1"/>
    <col min="16130" max="16384" width="9" style="1" customWidth="1"/>
  </cols>
  <sheetData>
    <row r="1" spans="1:16" ht="24" customHeight="1" x14ac:dyDescent="0.15">
      <c r="A1" s="325" t="s">
        <v>123</v>
      </c>
      <c r="B1" s="325"/>
      <c r="C1" s="325"/>
      <c r="D1" s="325"/>
      <c r="E1" s="325"/>
      <c r="F1" s="325"/>
      <c r="G1" s="325"/>
      <c r="H1" s="325"/>
      <c r="I1" s="325"/>
      <c r="J1" s="75"/>
      <c r="L1" s="326">
        <f ca="1">TODAY()</f>
        <v>45384</v>
      </c>
      <c r="M1" s="326"/>
      <c r="N1" s="326"/>
      <c r="O1" s="326"/>
      <c r="P1" s="105" t="s">
        <v>16</v>
      </c>
    </row>
    <row r="2" spans="1:16" ht="17.25" customHeight="1" x14ac:dyDescent="0.2">
      <c r="A2" s="4" t="s">
        <v>50</v>
      </c>
      <c r="B2" s="4"/>
      <c r="C2" s="4"/>
      <c r="E2" s="39"/>
      <c r="F2" s="39"/>
      <c r="J2" s="4" t="s">
        <v>62</v>
      </c>
      <c r="K2" s="85"/>
      <c r="L2" s="90"/>
      <c r="M2" s="19"/>
      <c r="N2" s="39"/>
      <c r="O2" s="39"/>
    </row>
    <row r="3" spans="1:16" ht="17.25" customHeight="1" x14ac:dyDescent="0.2">
      <c r="A3" s="5" t="s">
        <v>73</v>
      </c>
      <c r="B3" s="5"/>
      <c r="C3" s="19"/>
      <c r="D3" s="19"/>
      <c r="E3" s="38"/>
      <c r="F3" s="38"/>
      <c r="G3" s="19"/>
      <c r="H3" s="56"/>
      <c r="J3" s="329" t="s">
        <v>133</v>
      </c>
      <c r="K3" s="317" t="s">
        <v>80</v>
      </c>
      <c r="L3" s="305" t="s">
        <v>145</v>
      </c>
      <c r="M3" s="323"/>
      <c r="N3" s="327" t="s">
        <v>38</v>
      </c>
      <c r="O3" s="328"/>
      <c r="P3" s="293" t="s">
        <v>25</v>
      </c>
    </row>
    <row r="4" spans="1:16" ht="17.25" customHeight="1" x14ac:dyDescent="0.15">
      <c r="A4" s="313" t="s">
        <v>58</v>
      </c>
      <c r="B4" s="315" t="s">
        <v>22</v>
      </c>
      <c r="C4" s="317" t="s">
        <v>3</v>
      </c>
      <c r="D4" s="305" t="s">
        <v>42</v>
      </c>
      <c r="E4" s="306"/>
      <c r="F4" s="305" t="s">
        <v>38</v>
      </c>
      <c r="G4" s="323"/>
      <c r="H4" s="293" t="s">
        <v>25</v>
      </c>
      <c r="J4" s="330"/>
      <c r="K4" s="318"/>
      <c r="L4" s="28" t="s">
        <v>47</v>
      </c>
      <c r="M4" s="28" t="s">
        <v>48</v>
      </c>
      <c r="N4" s="45" t="s">
        <v>47</v>
      </c>
      <c r="O4" s="45" t="s">
        <v>48</v>
      </c>
      <c r="P4" s="294"/>
    </row>
    <row r="5" spans="1:16" ht="17.25" customHeight="1" x14ac:dyDescent="0.15">
      <c r="A5" s="314"/>
      <c r="B5" s="316"/>
      <c r="C5" s="318"/>
      <c r="D5" s="28" t="s">
        <v>47</v>
      </c>
      <c r="E5" s="28" t="s">
        <v>48</v>
      </c>
      <c r="F5" s="45" t="s">
        <v>47</v>
      </c>
      <c r="G5" s="45" t="s">
        <v>48</v>
      </c>
      <c r="H5" s="294"/>
      <c r="J5" s="279" t="s">
        <v>237</v>
      </c>
      <c r="K5" s="23" t="s">
        <v>216</v>
      </c>
      <c r="L5" s="41"/>
      <c r="M5" s="41"/>
      <c r="N5" s="31"/>
      <c r="O5" s="31">
        <v>1</v>
      </c>
      <c r="P5" s="106">
        <f t="shared" ref="P5:P14" si="0">SUM(L5:O5)</f>
        <v>1</v>
      </c>
    </row>
    <row r="6" spans="1:16" ht="17.25" customHeight="1" x14ac:dyDescent="0.15">
      <c r="A6" s="6" t="s">
        <v>173</v>
      </c>
      <c r="B6" s="10" t="s">
        <v>134</v>
      </c>
      <c r="C6" s="20" t="s">
        <v>165</v>
      </c>
      <c r="D6" s="20"/>
      <c r="E6" s="20"/>
      <c r="F6" s="46">
        <v>2</v>
      </c>
      <c r="G6" s="46"/>
      <c r="H6" s="57">
        <f t="shared" ref="H6:H17" si="1">SUM(D6:G6)</f>
        <v>2</v>
      </c>
      <c r="J6" s="280" t="s">
        <v>238</v>
      </c>
      <c r="K6" s="21" t="s">
        <v>7</v>
      </c>
      <c r="L6" s="27"/>
      <c r="M6" s="27"/>
      <c r="N6" s="27"/>
      <c r="O6" s="27">
        <v>1</v>
      </c>
      <c r="P6" s="57">
        <f t="shared" si="0"/>
        <v>1</v>
      </c>
    </row>
    <row r="7" spans="1:16" ht="17.25" customHeight="1" x14ac:dyDescent="0.15">
      <c r="A7" s="6" t="s">
        <v>173</v>
      </c>
      <c r="B7" s="10" t="s">
        <v>148</v>
      </c>
      <c r="C7" s="20" t="s">
        <v>176</v>
      </c>
      <c r="D7" s="20"/>
      <c r="E7" s="20"/>
      <c r="F7" s="46"/>
      <c r="G7" s="46">
        <v>1</v>
      </c>
      <c r="H7" s="57">
        <f t="shared" si="1"/>
        <v>1</v>
      </c>
      <c r="J7" s="281" t="s">
        <v>263</v>
      </c>
      <c r="K7" s="289" t="s">
        <v>264</v>
      </c>
      <c r="L7" s="91"/>
      <c r="M7" s="92"/>
      <c r="N7" s="95">
        <v>1</v>
      </c>
      <c r="O7" s="98"/>
      <c r="P7" s="107">
        <f t="shared" ref="P7:P8" si="2">SUM(L7:O7)</f>
        <v>1</v>
      </c>
    </row>
    <row r="8" spans="1:16" ht="17.25" customHeight="1" x14ac:dyDescent="0.15">
      <c r="A8" s="6" t="s">
        <v>173</v>
      </c>
      <c r="B8" s="10" t="s">
        <v>148</v>
      </c>
      <c r="C8" s="20" t="s">
        <v>182</v>
      </c>
      <c r="D8" s="20"/>
      <c r="E8" s="20"/>
      <c r="F8" s="46">
        <v>1</v>
      </c>
      <c r="G8" s="46"/>
      <c r="H8" s="57">
        <f t="shared" si="1"/>
        <v>1</v>
      </c>
      <c r="J8" s="282" t="s">
        <v>239</v>
      </c>
      <c r="K8" s="20" t="s">
        <v>217</v>
      </c>
      <c r="L8" s="37"/>
      <c r="M8" s="37"/>
      <c r="N8" s="44"/>
      <c r="O8" s="53">
        <v>2</v>
      </c>
      <c r="P8" s="57">
        <f t="shared" si="2"/>
        <v>2</v>
      </c>
    </row>
    <row r="9" spans="1:16" ht="17.25" customHeight="1" x14ac:dyDescent="0.15">
      <c r="A9" s="6" t="s">
        <v>173</v>
      </c>
      <c r="B9" s="10" t="s">
        <v>206</v>
      </c>
      <c r="C9" s="20" t="s">
        <v>207</v>
      </c>
      <c r="D9" s="20">
        <v>1</v>
      </c>
      <c r="E9" s="20"/>
      <c r="F9" s="46"/>
      <c r="G9" s="46"/>
      <c r="H9" s="57">
        <f t="shared" si="1"/>
        <v>1</v>
      </c>
      <c r="J9" s="282" t="s">
        <v>239</v>
      </c>
      <c r="K9" s="20" t="s">
        <v>265</v>
      </c>
      <c r="L9" s="37"/>
      <c r="M9" s="37"/>
      <c r="N9" s="44"/>
      <c r="O9" s="53">
        <v>1</v>
      </c>
      <c r="P9" s="57">
        <f t="shared" si="0"/>
        <v>1</v>
      </c>
    </row>
    <row r="10" spans="1:16" ht="17.25" customHeight="1" x14ac:dyDescent="0.15">
      <c r="A10" s="6" t="s">
        <v>15</v>
      </c>
      <c r="B10" s="10" t="s">
        <v>166</v>
      </c>
      <c r="C10" s="20" t="s">
        <v>181</v>
      </c>
      <c r="D10" s="20">
        <v>1</v>
      </c>
      <c r="E10" s="20"/>
      <c r="F10" s="46"/>
      <c r="G10" s="46">
        <v>1</v>
      </c>
      <c r="H10" s="57">
        <f t="shared" si="1"/>
        <v>2</v>
      </c>
      <c r="J10" s="282" t="s">
        <v>240</v>
      </c>
      <c r="K10" s="278" t="s">
        <v>235</v>
      </c>
      <c r="L10" s="37"/>
      <c r="M10" s="37"/>
      <c r="N10" s="44">
        <v>1</v>
      </c>
      <c r="O10" s="44"/>
      <c r="P10" s="57">
        <f t="shared" si="0"/>
        <v>1</v>
      </c>
    </row>
    <row r="11" spans="1:16" ht="17.25" customHeight="1" x14ac:dyDescent="0.15">
      <c r="A11" s="6" t="s">
        <v>209</v>
      </c>
      <c r="B11" s="10" t="s">
        <v>208</v>
      </c>
      <c r="C11" s="20" t="s">
        <v>232</v>
      </c>
      <c r="D11" s="20">
        <v>1</v>
      </c>
      <c r="E11" s="20"/>
      <c r="F11" s="46"/>
      <c r="G11" s="46"/>
      <c r="H11" s="57">
        <f t="shared" si="1"/>
        <v>1</v>
      </c>
      <c r="J11" s="280" t="s">
        <v>241</v>
      </c>
      <c r="K11" s="21" t="s">
        <v>218</v>
      </c>
      <c r="L11" s="27"/>
      <c r="M11" s="27"/>
      <c r="N11" s="27"/>
      <c r="O11" s="27">
        <v>1</v>
      </c>
      <c r="P11" s="57">
        <f t="shared" si="0"/>
        <v>1</v>
      </c>
    </row>
    <row r="12" spans="1:16" ht="17.25" customHeight="1" x14ac:dyDescent="0.15">
      <c r="A12" s="6" t="s">
        <v>174</v>
      </c>
      <c r="B12" s="10" t="s">
        <v>147</v>
      </c>
      <c r="C12" s="20" t="s">
        <v>234</v>
      </c>
      <c r="D12" s="20"/>
      <c r="E12" s="20"/>
      <c r="F12" s="46">
        <v>1</v>
      </c>
      <c r="G12" s="46"/>
      <c r="H12" s="57">
        <f t="shared" si="1"/>
        <v>1</v>
      </c>
      <c r="J12" s="77" t="s">
        <v>164</v>
      </c>
      <c r="K12" s="278" t="s">
        <v>236</v>
      </c>
      <c r="L12" s="37"/>
      <c r="M12" s="92"/>
      <c r="N12" s="95">
        <v>1</v>
      </c>
      <c r="O12" s="98"/>
      <c r="P12" s="107">
        <f t="shared" ref="P12" si="3">SUM(L12:O12)</f>
        <v>1</v>
      </c>
    </row>
    <row r="13" spans="1:16" ht="17.25" customHeight="1" x14ac:dyDescent="0.15">
      <c r="A13" s="6" t="s">
        <v>174</v>
      </c>
      <c r="B13" s="10" t="s">
        <v>233</v>
      </c>
      <c r="C13" s="20" t="s">
        <v>146</v>
      </c>
      <c r="D13" s="20"/>
      <c r="E13" s="20"/>
      <c r="F13" s="46">
        <v>1</v>
      </c>
      <c r="G13" s="46"/>
      <c r="H13" s="57">
        <f t="shared" si="1"/>
        <v>1</v>
      </c>
      <c r="J13" s="282" t="s">
        <v>267</v>
      </c>
      <c r="K13" s="278" t="s">
        <v>266</v>
      </c>
      <c r="L13" s="37"/>
      <c r="M13" s="37"/>
      <c r="N13" s="44"/>
      <c r="O13" s="53">
        <v>1</v>
      </c>
      <c r="P13" s="57">
        <f t="shared" si="0"/>
        <v>1</v>
      </c>
    </row>
    <row r="14" spans="1:16" ht="17.25" customHeight="1" thickBot="1" x14ac:dyDescent="0.2">
      <c r="A14" s="6" t="s">
        <v>174</v>
      </c>
      <c r="B14" s="10" t="s">
        <v>163</v>
      </c>
      <c r="C14" s="20" t="s">
        <v>152</v>
      </c>
      <c r="D14" s="20"/>
      <c r="E14" s="20"/>
      <c r="F14" s="46">
        <v>1</v>
      </c>
      <c r="G14" s="54">
        <v>1</v>
      </c>
      <c r="H14" s="57">
        <f t="shared" si="1"/>
        <v>2</v>
      </c>
      <c r="J14" s="283"/>
      <c r="K14" s="289"/>
      <c r="L14" s="92"/>
      <c r="M14" s="91"/>
      <c r="N14" s="96"/>
      <c r="O14" s="99"/>
      <c r="P14" s="108">
        <f t="shared" si="0"/>
        <v>0</v>
      </c>
    </row>
    <row r="15" spans="1:16" ht="17.25" customHeight="1" thickBot="1" x14ac:dyDescent="0.2">
      <c r="A15" s="6" t="s">
        <v>174</v>
      </c>
      <c r="B15" s="10" t="s">
        <v>159</v>
      </c>
      <c r="C15" s="20" t="s">
        <v>33</v>
      </c>
      <c r="D15" s="20"/>
      <c r="E15" s="20"/>
      <c r="F15" s="46"/>
      <c r="G15" s="54">
        <v>1</v>
      </c>
      <c r="H15" s="57">
        <f t="shared" si="1"/>
        <v>1</v>
      </c>
      <c r="J15" s="322" t="s">
        <v>36</v>
      </c>
      <c r="K15" s="320"/>
      <c r="L15" s="40">
        <f>SUM(L5:L14)</f>
        <v>0</v>
      </c>
      <c r="M15" s="40">
        <f>SUM(M5:M14)</f>
        <v>0</v>
      </c>
      <c r="N15" s="40">
        <f>SUM(N5:N14)</f>
        <v>3</v>
      </c>
      <c r="O15" s="40">
        <f>SUM(O5:O14)</f>
        <v>7</v>
      </c>
      <c r="P15" s="58">
        <f>SUM(P5:P14)</f>
        <v>10</v>
      </c>
    </row>
    <row r="16" spans="1:16" ht="17.25" customHeight="1" thickTop="1" thickBot="1" x14ac:dyDescent="0.2">
      <c r="A16" s="6" t="s">
        <v>174</v>
      </c>
      <c r="B16" s="285" t="s">
        <v>251</v>
      </c>
      <c r="C16" s="20" t="s">
        <v>231</v>
      </c>
      <c r="D16" s="20">
        <v>1</v>
      </c>
      <c r="E16" s="20"/>
      <c r="F16" s="46"/>
      <c r="G16" s="54"/>
      <c r="H16" s="57">
        <f t="shared" si="1"/>
        <v>1</v>
      </c>
      <c r="I16" s="290"/>
      <c r="J16" s="291"/>
      <c r="K16" s="19"/>
      <c r="L16" s="19"/>
      <c r="M16" s="19"/>
      <c r="N16" s="19"/>
      <c r="O16" s="19"/>
      <c r="P16" s="56"/>
    </row>
    <row r="17" spans="1:16" ht="17.25" customHeight="1" thickTop="1" thickBot="1" x14ac:dyDescent="0.2">
      <c r="A17" s="6"/>
      <c r="B17" s="10"/>
      <c r="C17" s="21"/>
      <c r="D17" s="21"/>
      <c r="E17" s="21"/>
      <c r="F17" s="47"/>
      <c r="G17" s="47"/>
      <c r="H17" s="57">
        <f t="shared" si="1"/>
        <v>0</v>
      </c>
      <c r="J17" s="329" t="s">
        <v>2</v>
      </c>
      <c r="K17" s="317" t="s">
        <v>80</v>
      </c>
      <c r="L17" s="305" t="s">
        <v>145</v>
      </c>
      <c r="M17" s="323"/>
      <c r="N17" s="327" t="s">
        <v>38</v>
      </c>
      <c r="O17" s="328"/>
      <c r="P17" s="293" t="s">
        <v>25</v>
      </c>
    </row>
    <row r="18" spans="1:16" ht="17.25" customHeight="1" thickBot="1" x14ac:dyDescent="0.2">
      <c r="A18" s="331" t="s">
        <v>35</v>
      </c>
      <c r="B18" s="309"/>
      <c r="C18" s="310"/>
      <c r="D18" s="29">
        <f>SUM(D6:D17)</f>
        <v>4</v>
      </c>
      <c r="E18" s="40">
        <f>SUM(E6:E17)</f>
        <v>0</v>
      </c>
      <c r="F18" s="40">
        <f>SUM(F6:F17)</f>
        <v>6</v>
      </c>
      <c r="G18" s="55">
        <f>SUM(G6:G17)</f>
        <v>4</v>
      </c>
      <c r="H18" s="58">
        <f>SUM(H6:H17)</f>
        <v>14</v>
      </c>
      <c r="J18" s="330"/>
      <c r="K18" s="318"/>
      <c r="L18" s="28" t="s">
        <v>47</v>
      </c>
      <c r="M18" s="28" t="s">
        <v>48</v>
      </c>
      <c r="N18" s="45" t="s">
        <v>47</v>
      </c>
      <c r="O18" s="45" t="s">
        <v>48</v>
      </c>
      <c r="P18" s="294"/>
    </row>
    <row r="19" spans="1:16" ht="17.25" customHeight="1" thickTop="1" x14ac:dyDescent="0.15">
      <c r="A19" s="7"/>
      <c r="B19" s="11"/>
      <c r="C19" s="11"/>
      <c r="D19" s="11"/>
      <c r="E19" s="11"/>
      <c r="F19" s="11"/>
      <c r="G19" s="11"/>
      <c r="H19" s="59"/>
      <c r="J19" s="76" t="s">
        <v>210</v>
      </c>
      <c r="K19" s="23" t="s">
        <v>126</v>
      </c>
      <c r="L19" s="23"/>
      <c r="M19" s="23"/>
      <c r="N19" s="23">
        <v>1</v>
      </c>
      <c r="O19" s="23">
        <v>1</v>
      </c>
      <c r="P19" s="106">
        <f t="shared" ref="P19:P30" si="4">SUM(L19:O19)</f>
        <v>2</v>
      </c>
    </row>
    <row r="20" spans="1:16" ht="17.25" customHeight="1" thickBot="1" x14ac:dyDescent="0.25">
      <c r="A20" s="8" t="s">
        <v>0</v>
      </c>
      <c r="B20" s="12"/>
      <c r="C20" s="22"/>
      <c r="D20" s="22"/>
      <c r="E20" s="22"/>
      <c r="F20" s="22"/>
      <c r="G20" s="22"/>
      <c r="H20" s="22"/>
      <c r="J20" s="282" t="s">
        <v>242</v>
      </c>
      <c r="K20" s="20" t="s">
        <v>220</v>
      </c>
      <c r="L20" s="20"/>
      <c r="M20" s="20"/>
      <c r="N20" s="20">
        <v>1</v>
      </c>
      <c r="O20" s="20"/>
      <c r="P20" s="57">
        <f t="shared" si="4"/>
        <v>1</v>
      </c>
    </row>
    <row r="21" spans="1:16" ht="17.25" customHeight="1" thickTop="1" x14ac:dyDescent="0.15">
      <c r="A21" s="299" t="s">
        <v>58</v>
      </c>
      <c r="B21" s="301" t="s">
        <v>22</v>
      </c>
      <c r="C21" s="303" t="s">
        <v>3</v>
      </c>
      <c r="D21" s="305" t="s">
        <v>145</v>
      </c>
      <c r="E21" s="306"/>
      <c r="F21" s="305" t="s">
        <v>38</v>
      </c>
      <c r="G21" s="307"/>
      <c r="H21" s="293" t="s">
        <v>25</v>
      </c>
      <c r="J21" s="282" t="s">
        <v>243</v>
      </c>
      <c r="K21" s="20" t="s">
        <v>220</v>
      </c>
      <c r="L21" s="20"/>
      <c r="M21" s="20"/>
      <c r="N21" s="20">
        <v>1</v>
      </c>
      <c r="O21" s="20"/>
      <c r="P21" s="57">
        <f t="shared" ref="P21" si="5">SUM(L21:O21)</f>
        <v>1</v>
      </c>
    </row>
    <row r="22" spans="1:16" ht="17.25" customHeight="1" thickBot="1" x14ac:dyDescent="0.2">
      <c r="A22" s="300"/>
      <c r="B22" s="302"/>
      <c r="C22" s="304"/>
      <c r="D22" s="28" t="s">
        <v>47</v>
      </c>
      <c r="E22" s="28" t="s">
        <v>48</v>
      </c>
      <c r="F22" s="45" t="s">
        <v>47</v>
      </c>
      <c r="G22" s="45" t="s">
        <v>48</v>
      </c>
      <c r="H22" s="294"/>
      <c r="J22" s="282" t="s">
        <v>243</v>
      </c>
      <c r="K22" s="20" t="s">
        <v>261</v>
      </c>
      <c r="L22" s="20"/>
      <c r="M22" s="20"/>
      <c r="N22" s="20"/>
      <c r="O22" s="20">
        <v>1</v>
      </c>
      <c r="P22" s="57">
        <f t="shared" si="4"/>
        <v>1</v>
      </c>
    </row>
    <row r="23" spans="1:16" ht="17.25" customHeight="1" x14ac:dyDescent="0.15">
      <c r="A23" s="6" t="s">
        <v>125</v>
      </c>
      <c r="B23" s="10" t="s">
        <v>180</v>
      </c>
      <c r="C23" s="20" t="s">
        <v>146</v>
      </c>
      <c r="D23" s="20"/>
      <c r="E23" s="20">
        <v>1</v>
      </c>
      <c r="F23" s="46"/>
      <c r="G23" s="46"/>
      <c r="H23" s="57">
        <f t="shared" ref="H23:H27" si="6">SUM(D23:G23)</f>
        <v>1</v>
      </c>
      <c r="J23" s="283" t="s">
        <v>244</v>
      </c>
      <c r="K23" s="20" t="s">
        <v>220</v>
      </c>
      <c r="L23" s="20"/>
      <c r="M23" s="20"/>
      <c r="N23" s="20">
        <v>1</v>
      </c>
      <c r="O23" s="100"/>
      <c r="P23" s="57">
        <f t="shared" si="4"/>
        <v>1</v>
      </c>
    </row>
    <row r="24" spans="1:16" ht="17.25" customHeight="1" x14ac:dyDescent="0.15">
      <c r="A24" s="6" t="s">
        <v>175</v>
      </c>
      <c r="B24" s="10" t="s">
        <v>162</v>
      </c>
      <c r="C24" s="20" t="s">
        <v>183</v>
      </c>
      <c r="D24" s="20"/>
      <c r="E24" s="20"/>
      <c r="F24" s="46"/>
      <c r="G24" s="46">
        <v>1</v>
      </c>
      <c r="H24" s="57">
        <f t="shared" si="6"/>
        <v>1</v>
      </c>
      <c r="J24" s="282" t="s">
        <v>245</v>
      </c>
      <c r="K24" s="20" t="s">
        <v>221</v>
      </c>
      <c r="L24" s="20"/>
      <c r="M24" s="20"/>
      <c r="N24" s="20">
        <v>1</v>
      </c>
      <c r="O24" s="20"/>
      <c r="P24" s="57">
        <f t="shared" si="4"/>
        <v>1</v>
      </c>
    </row>
    <row r="25" spans="1:16" ht="17.25" customHeight="1" x14ac:dyDescent="0.15">
      <c r="A25" s="6" t="s">
        <v>177</v>
      </c>
      <c r="B25" s="10" t="s">
        <v>155</v>
      </c>
      <c r="C25" s="20" t="s">
        <v>156</v>
      </c>
      <c r="D25" s="20"/>
      <c r="E25" s="20"/>
      <c r="F25" s="46">
        <v>1</v>
      </c>
      <c r="G25" s="46"/>
      <c r="H25" s="57">
        <f t="shared" si="6"/>
        <v>1</v>
      </c>
      <c r="J25" s="282" t="s">
        <v>245</v>
      </c>
      <c r="K25" s="20" t="s">
        <v>100</v>
      </c>
      <c r="L25" s="20"/>
      <c r="M25" s="20"/>
      <c r="N25" s="20">
        <v>1</v>
      </c>
      <c r="O25" s="20"/>
      <c r="P25" s="57">
        <f t="shared" si="4"/>
        <v>1</v>
      </c>
    </row>
    <row r="26" spans="1:16" ht="17.25" customHeight="1" x14ac:dyDescent="0.15">
      <c r="A26" s="6" t="s">
        <v>177</v>
      </c>
      <c r="B26" s="285" t="s">
        <v>252</v>
      </c>
      <c r="C26" s="20" t="s">
        <v>230</v>
      </c>
      <c r="D26" s="20"/>
      <c r="E26" s="20"/>
      <c r="F26" s="46">
        <v>1</v>
      </c>
      <c r="G26" s="46"/>
      <c r="H26" s="57">
        <f t="shared" si="6"/>
        <v>1</v>
      </c>
      <c r="J26" s="282" t="s">
        <v>246</v>
      </c>
      <c r="K26" s="20" t="s">
        <v>219</v>
      </c>
      <c r="L26" s="20"/>
      <c r="M26" s="20"/>
      <c r="N26" s="20">
        <v>1</v>
      </c>
      <c r="O26" s="46"/>
      <c r="P26" s="57">
        <f t="shared" si="4"/>
        <v>1</v>
      </c>
    </row>
    <row r="27" spans="1:16" ht="17.25" customHeight="1" thickBot="1" x14ac:dyDescent="0.2">
      <c r="A27" s="6"/>
      <c r="B27" s="10"/>
      <c r="C27" s="20"/>
      <c r="D27" s="20"/>
      <c r="E27" s="20"/>
      <c r="F27" s="46"/>
      <c r="G27" s="46"/>
      <c r="H27" s="57">
        <f t="shared" si="6"/>
        <v>0</v>
      </c>
      <c r="J27" s="282" t="s">
        <v>247</v>
      </c>
      <c r="K27" s="20" t="s">
        <v>222</v>
      </c>
      <c r="L27" s="20"/>
      <c r="M27" s="20"/>
      <c r="N27" s="20">
        <v>2</v>
      </c>
      <c r="O27" s="46"/>
      <c r="P27" s="57">
        <f t="shared" si="4"/>
        <v>2</v>
      </c>
    </row>
    <row r="28" spans="1:16" ht="17.25" customHeight="1" thickBot="1" x14ac:dyDescent="0.2">
      <c r="A28" s="308" t="s">
        <v>53</v>
      </c>
      <c r="B28" s="309"/>
      <c r="C28" s="310"/>
      <c r="D28" s="29">
        <f>SUM(D23:D27)</f>
        <v>0</v>
      </c>
      <c r="E28" s="40">
        <f>SUM(E23:E27)</f>
        <v>1</v>
      </c>
      <c r="F28" s="40">
        <f>SUM(F23:F27)</f>
        <v>2</v>
      </c>
      <c r="G28" s="55">
        <f>SUM(G23:G27)</f>
        <v>1</v>
      </c>
      <c r="H28" s="58">
        <f>SUM(H23:H27)</f>
        <v>4</v>
      </c>
      <c r="J28" s="282" t="s">
        <v>248</v>
      </c>
      <c r="K28" s="20" t="s">
        <v>223</v>
      </c>
      <c r="L28" s="20"/>
      <c r="M28" s="20"/>
      <c r="N28" s="20"/>
      <c r="O28" s="46">
        <v>1</v>
      </c>
      <c r="P28" s="57">
        <f t="shared" si="4"/>
        <v>1</v>
      </c>
    </row>
    <row r="29" spans="1:16" ht="17.25" customHeight="1" thickTop="1" x14ac:dyDescent="0.15">
      <c r="A29" s="9"/>
      <c r="B29" s="9"/>
      <c r="C29" s="9"/>
      <c r="D29" s="30"/>
      <c r="E29" s="30"/>
      <c r="F29" s="30"/>
      <c r="G29" s="30"/>
      <c r="H29" s="60"/>
      <c r="J29" s="282" t="s">
        <v>249</v>
      </c>
      <c r="K29" s="20" t="s">
        <v>227</v>
      </c>
      <c r="L29" s="20"/>
      <c r="M29" s="20"/>
      <c r="N29" s="20">
        <v>1</v>
      </c>
      <c r="O29" s="46"/>
      <c r="P29" s="57">
        <f t="shared" si="4"/>
        <v>1</v>
      </c>
    </row>
    <row r="30" spans="1:16" ht="18" customHeight="1" thickBot="1" x14ac:dyDescent="0.25">
      <c r="A30" s="8" t="s">
        <v>55</v>
      </c>
      <c r="B30" s="13"/>
      <c r="E30" s="39"/>
      <c r="F30" s="39"/>
      <c r="J30" s="78"/>
      <c r="K30" s="20"/>
      <c r="L30" s="20"/>
      <c r="M30" s="20"/>
      <c r="N30" s="20"/>
      <c r="O30" s="46"/>
      <c r="P30" s="57">
        <f t="shared" si="4"/>
        <v>0</v>
      </c>
    </row>
    <row r="31" spans="1:16" ht="17.25" customHeight="1" thickTop="1" thickBot="1" x14ac:dyDescent="0.2">
      <c r="A31" s="299" t="s">
        <v>58</v>
      </c>
      <c r="B31" s="301" t="s">
        <v>22</v>
      </c>
      <c r="C31" s="303" t="s">
        <v>124</v>
      </c>
      <c r="D31" s="305" t="s">
        <v>145</v>
      </c>
      <c r="E31" s="306"/>
      <c r="F31" s="305" t="s">
        <v>38</v>
      </c>
      <c r="G31" s="307"/>
      <c r="H31" s="293" t="s">
        <v>25</v>
      </c>
      <c r="J31" s="322" t="s">
        <v>78</v>
      </c>
      <c r="K31" s="320"/>
      <c r="L31" s="40">
        <f>SUM(L19:L30)</f>
        <v>0</v>
      </c>
      <c r="M31" s="40">
        <f>SUM(M19:M30)</f>
        <v>0</v>
      </c>
      <c r="N31" s="40">
        <f>SUM(N19:N30)</f>
        <v>10</v>
      </c>
      <c r="O31" s="40">
        <f>SUM(O19:O30)</f>
        <v>3</v>
      </c>
      <c r="P31" s="58">
        <f>SUM(P19:P30)</f>
        <v>13</v>
      </c>
    </row>
    <row r="32" spans="1:16" ht="17.25" customHeight="1" thickTop="1" thickBot="1" x14ac:dyDescent="0.2">
      <c r="A32" s="300"/>
      <c r="B32" s="302"/>
      <c r="C32" s="304"/>
      <c r="D32" s="28" t="s">
        <v>47</v>
      </c>
      <c r="E32" s="28" t="s">
        <v>48</v>
      </c>
      <c r="F32" s="45" t="s">
        <v>47</v>
      </c>
      <c r="G32" s="45" t="s">
        <v>48</v>
      </c>
      <c r="H32" s="294"/>
      <c r="J32" s="79"/>
      <c r="K32" s="86"/>
      <c r="L32" s="93"/>
      <c r="M32" s="93"/>
      <c r="N32" s="93"/>
      <c r="O32" s="101"/>
      <c r="P32" s="109">
        <f>SUM(L32,M32,N32,O32)</f>
        <v>0</v>
      </c>
    </row>
    <row r="33" spans="1:16" ht="17.25" customHeight="1" thickTop="1" thickBot="1" x14ac:dyDescent="0.2">
      <c r="A33" s="6"/>
      <c r="B33" s="14"/>
      <c r="C33" s="23"/>
      <c r="D33" s="31"/>
      <c r="E33" s="41"/>
      <c r="F33" s="48"/>
      <c r="G33" s="48"/>
      <c r="H33" s="61">
        <f>SUM(D33:G33)</f>
        <v>0</v>
      </c>
      <c r="J33" s="295" t="s">
        <v>214</v>
      </c>
      <c r="K33" s="303" t="s">
        <v>51</v>
      </c>
      <c r="L33" s="305" t="s">
        <v>145</v>
      </c>
      <c r="M33" s="306"/>
      <c r="N33" s="305" t="s">
        <v>38</v>
      </c>
      <c r="O33" s="307"/>
      <c r="P33" s="293" t="s">
        <v>25</v>
      </c>
    </row>
    <row r="34" spans="1:16" ht="17.25" customHeight="1" thickBot="1" x14ac:dyDescent="0.2">
      <c r="A34" s="308" t="s">
        <v>60</v>
      </c>
      <c r="B34" s="309"/>
      <c r="C34" s="310"/>
      <c r="D34" s="29">
        <f>SUM(D33)</f>
        <v>0</v>
      </c>
      <c r="E34" s="40">
        <f>SUM(E33)</f>
        <v>0</v>
      </c>
      <c r="F34" s="40">
        <f>SUM(F33)</f>
        <v>0</v>
      </c>
      <c r="G34" s="55">
        <f>SUM(G33)</f>
        <v>0</v>
      </c>
      <c r="H34" s="62">
        <f>SUM(H33)</f>
        <v>0</v>
      </c>
      <c r="J34" s="296"/>
      <c r="K34" s="304"/>
      <c r="L34" s="28" t="s">
        <v>47</v>
      </c>
      <c r="M34" s="28" t="s">
        <v>48</v>
      </c>
      <c r="N34" s="45" t="s">
        <v>47</v>
      </c>
      <c r="O34" s="45" t="s">
        <v>48</v>
      </c>
      <c r="P34" s="294"/>
    </row>
    <row r="35" spans="1:16" ht="17.25" customHeight="1" thickTop="1" x14ac:dyDescent="0.15">
      <c r="A35" s="7"/>
      <c r="B35" s="11"/>
      <c r="C35" s="11"/>
      <c r="D35" s="32"/>
      <c r="E35" s="42"/>
      <c r="F35" s="32"/>
      <c r="G35" s="32"/>
      <c r="H35" s="63">
        <f>SUM(D35:G35)</f>
        <v>0</v>
      </c>
      <c r="I35" s="70"/>
      <c r="J35" s="80" t="s">
        <v>213</v>
      </c>
      <c r="K35" s="87" t="s">
        <v>128</v>
      </c>
      <c r="L35" s="94"/>
      <c r="M35" s="94"/>
      <c r="N35" s="97"/>
      <c r="O35" s="102">
        <v>1</v>
      </c>
      <c r="P35" s="110">
        <f>SUM(L35:O35)</f>
        <v>1</v>
      </c>
    </row>
    <row r="36" spans="1:16" ht="18" customHeight="1" thickBot="1" x14ac:dyDescent="0.25">
      <c r="A36" s="8" t="s">
        <v>127</v>
      </c>
      <c r="B36" s="12"/>
      <c r="E36" s="39"/>
      <c r="F36" s="39"/>
      <c r="H36" s="56"/>
      <c r="I36" s="71"/>
      <c r="J36" s="81"/>
      <c r="K36" s="88"/>
      <c r="L36" s="37"/>
      <c r="M36" s="37"/>
      <c r="N36" s="53"/>
      <c r="O36" s="53"/>
      <c r="P36" s="69">
        <f>SUM(L36:O36)</f>
        <v>0</v>
      </c>
    </row>
    <row r="37" spans="1:16" ht="17.25" customHeight="1" thickTop="1" thickBot="1" x14ac:dyDescent="0.2">
      <c r="A37" s="299" t="s">
        <v>58</v>
      </c>
      <c r="B37" s="301" t="s">
        <v>76</v>
      </c>
      <c r="C37" s="303" t="s">
        <v>3</v>
      </c>
      <c r="D37" s="305" t="s">
        <v>145</v>
      </c>
      <c r="E37" s="306"/>
      <c r="F37" s="305" t="s">
        <v>38</v>
      </c>
      <c r="G37" s="307"/>
      <c r="H37" s="293" t="s">
        <v>25</v>
      </c>
      <c r="J37" s="322" t="s">
        <v>111</v>
      </c>
      <c r="K37" s="320"/>
      <c r="L37" s="40">
        <f>SUM(L35:L36)</f>
        <v>0</v>
      </c>
      <c r="M37" s="40">
        <f>SUM(M35:M36)</f>
        <v>0</v>
      </c>
      <c r="N37" s="40">
        <f>SUM(N35:N36)</f>
        <v>0</v>
      </c>
      <c r="O37" s="40">
        <f>SUM(O35:O36)</f>
        <v>1</v>
      </c>
      <c r="P37" s="58">
        <f>SUM(P35:P36)</f>
        <v>1</v>
      </c>
    </row>
    <row r="38" spans="1:16" ht="17.25" customHeight="1" thickTop="1" thickBot="1" x14ac:dyDescent="0.2">
      <c r="A38" s="300"/>
      <c r="B38" s="302"/>
      <c r="C38" s="304"/>
      <c r="D38" s="28" t="s">
        <v>47</v>
      </c>
      <c r="E38" s="28" t="s">
        <v>48</v>
      </c>
      <c r="F38" s="45" t="s">
        <v>47</v>
      </c>
      <c r="G38" s="45" t="s">
        <v>48</v>
      </c>
      <c r="H38" s="294"/>
      <c r="J38" s="79"/>
      <c r="K38" s="86"/>
      <c r="L38" s="93"/>
      <c r="M38" s="93"/>
      <c r="N38" s="93"/>
      <c r="O38" s="101"/>
      <c r="P38" s="109">
        <f>SUM(L38,M38,N38,O38)</f>
        <v>0</v>
      </c>
    </row>
    <row r="39" spans="1:16" ht="17.25" customHeight="1" thickTop="1" x14ac:dyDescent="0.15">
      <c r="A39" s="6" t="s">
        <v>14</v>
      </c>
      <c r="B39" s="15" t="s">
        <v>178</v>
      </c>
      <c r="C39" s="24" t="s">
        <v>37</v>
      </c>
      <c r="D39" s="33"/>
      <c r="E39" s="33"/>
      <c r="F39" s="49">
        <v>1</v>
      </c>
      <c r="G39" s="49"/>
      <c r="H39" s="64">
        <f t="shared" ref="H39:H42" si="7">SUM(D39:G39)</f>
        <v>1</v>
      </c>
      <c r="I39" s="72"/>
      <c r="J39" s="295" t="s">
        <v>135</v>
      </c>
      <c r="K39" s="303" t="s">
        <v>51</v>
      </c>
      <c r="L39" s="305" t="s">
        <v>145</v>
      </c>
      <c r="M39" s="306"/>
      <c r="N39" s="305" t="s">
        <v>38</v>
      </c>
      <c r="O39" s="307"/>
      <c r="P39" s="293" t="s">
        <v>25</v>
      </c>
    </row>
    <row r="40" spans="1:16" ht="17.25" customHeight="1" thickBot="1" x14ac:dyDescent="0.2">
      <c r="A40" s="6" t="s">
        <v>93</v>
      </c>
      <c r="B40" s="16" t="s">
        <v>179</v>
      </c>
      <c r="C40" s="25" t="s">
        <v>37</v>
      </c>
      <c r="D40" s="34"/>
      <c r="E40" s="34"/>
      <c r="F40" s="50"/>
      <c r="G40" s="50">
        <v>1</v>
      </c>
      <c r="H40" s="65">
        <f t="shared" si="7"/>
        <v>1</v>
      </c>
      <c r="I40" s="72"/>
      <c r="J40" s="296"/>
      <c r="K40" s="304"/>
      <c r="L40" s="28" t="s">
        <v>47</v>
      </c>
      <c r="M40" s="28" t="s">
        <v>48</v>
      </c>
      <c r="N40" s="45" t="s">
        <v>47</v>
      </c>
      <c r="O40" s="45" t="s">
        <v>48</v>
      </c>
      <c r="P40" s="294"/>
    </row>
    <row r="41" spans="1:16" ht="17.25" customHeight="1" x14ac:dyDescent="0.15">
      <c r="A41" s="6" t="s">
        <v>6</v>
      </c>
      <c r="B41" s="16" t="s">
        <v>215</v>
      </c>
      <c r="C41" s="25" t="s">
        <v>37</v>
      </c>
      <c r="D41" s="34"/>
      <c r="E41" s="34"/>
      <c r="F41" s="50">
        <v>1</v>
      </c>
      <c r="G41" s="50"/>
      <c r="H41" s="65">
        <f t="shared" si="7"/>
        <v>1</v>
      </c>
      <c r="I41" s="72"/>
      <c r="J41" s="80" t="s">
        <v>211</v>
      </c>
      <c r="K41" s="87" t="s">
        <v>212</v>
      </c>
      <c r="L41" s="94" t="s">
        <v>193</v>
      </c>
      <c r="M41" s="94"/>
      <c r="N41" s="97"/>
      <c r="O41" s="102">
        <v>2</v>
      </c>
      <c r="P41" s="110">
        <f>SUM(L41:O41)</f>
        <v>2</v>
      </c>
    </row>
    <row r="42" spans="1:16" ht="17.25" customHeight="1" thickBot="1" x14ac:dyDescent="0.2">
      <c r="A42" s="6"/>
      <c r="B42" s="17"/>
      <c r="C42" s="26"/>
      <c r="D42" s="35"/>
      <c r="E42" s="35"/>
      <c r="F42" s="51"/>
      <c r="G42" s="51"/>
      <c r="H42" s="66">
        <f t="shared" si="7"/>
        <v>0</v>
      </c>
      <c r="I42" s="72"/>
      <c r="J42" s="284" t="s">
        <v>250</v>
      </c>
      <c r="K42" s="88" t="s">
        <v>224</v>
      </c>
      <c r="L42" s="37"/>
      <c r="M42" s="37"/>
      <c r="N42" s="53"/>
      <c r="O42" s="53">
        <v>2</v>
      </c>
      <c r="P42" s="69">
        <f>SUM(L42:O42)</f>
        <v>2</v>
      </c>
    </row>
    <row r="43" spans="1:16" ht="12.75" customHeight="1" thickBot="1" x14ac:dyDescent="0.2">
      <c r="A43" s="308" t="s">
        <v>67</v>
      </c>
      <c r="B43" s="309"/>
      <c r="C43" s="310"/>
      <c r="D43" s="29">
        <f>SUM(D39:D42)</f>
        <v>0</v>
      </c>
      <c r="E43" s="40">
        <f>SUM(E39:E42)</f>
        <v>0</v>
      </c>
      <c r="F43" s="40">
        <f>SUM(F39:F42)</f>
        <v>2</v>
      </c>
      <c r="G43" s="55">
        <f>SUM(G39:G42)</f>
        <v>1</v>
      </c>
      <c r="H43" s="62">
        <f>SUM(H39:H42)</f>
        <v>3</v>
      </c>
      <c r="I43" s="73"/>
      <c r="J43" s="82"/>
      <c r="K43" s="88"/>
      <c r="L43" s="37"/>
      <c r="M43" s="37"/>
      <c r="N43" s="44"/>
      <c r="O43" s="103"/>
      <c r="P43" s="111">
        <f>SUM(L43:O43)</f>
        <v>0</v>
      </c>
    </row>
    <row r="44" spans="1:16" ht="17.25" customHeight="1" thickTop="1" thickBot="1" x14ac:dyDescent="0.2">
      <c r="A44" s="9"/>
      <c r="B44" s="9"/>
      <c r="C44" s="9"/>
      <c r="D44" s="9"/>
      <c r="E44" s="9"/>
      <c r="F44" s="9"/>
      <c r="G44" s="9"/>
      <c r="H44" s="67"/>
      <c r="I44" s="292"/>
      <c r="J44" s="322" t="s">
        <v>132</v>
      </c>
      <c r="K44" s="320"/>
      <c r="L44" s="40">
        <f>SUM(L41:L43)</f>
        <v>0</v>
      </c>
      <c r="M44" s="40">
        <f>SUM(M41:M43)</f>
        <v>0</v>
      </c>
      <c r="N44" s="40">
        <f>SUM(N41:N43)</f>
        <v>0</v>
      </c>
      <c r="O44" s="40">
        <f>SUM(O41:O43)</f>
        <v>4</v>
      </c>
      <c r="P44" s="58">
        <f>SUM(P41:P43)</f>
        <v>4</v>
      </c>
    </row>
    <row r="45" spans="1:16" ht="18" customHeight="1" thickTop="1" thickBot="1" x14ac:dyDescent="0.25">
      <c r="A45" s="8" t="s">
        <v>129</v>
      </c>
      <c r="B45" s="12"/>
      <c r="H45" s="56"/>
      <c r="I45" s="72"/>
      <c r="J45" s="324"/>
      <c r="K45" s="324"/>
      <c r="L45" s="30"/>
      <c r="M45" s="30"/>
      <c r="N45" s="30"/>
      <c r="O45" s="30"/>
      <c r="P45" s="30"/>
    </row>
    <row r="46" spans="1:16" ht="17.25" customHeight="1" thickTop="1" x14ac:dyDescent="0.15">
      <c r="A46" s="299" t="s">
        <v>58</v>
      </c>
      <c r="B46" s="301" t="s">
        <v>22</v>
      </c>
      <c r="C46" s="303" t="s">
        <v>124</v>
      </c>
      <c r="D46" s="305" t="s">
        <v>145</v>
      </c>
      <c r="E46" s="306"/>
      <c r="F46" s="305" t="s">
        <v>38</v>
      </c>
      <c r="G46" s="307"/>
      <c r="H46" s="293" t="s">
        <v>25</v>
      </c>
      <c r="I46" s="74"/>
      <c r="J46" s="321" t="s">
        <v>259</v>
      </c>
      <c r="K46" s="297" t="s">
        <v>83</v>
      </c>
      <c r="L46" s="305" t="s">
        <v>145</v>
      </c>
      <c r="M46" s="323"/>
      <c r="N46" s="305" t="s">
        <v>38</v>
      </c>
      <c r="O46" s="323"/>
      <c r="P46" s="293">
        <f>SUM(L46:O46)</f>
        <v>0</v>
      </c>
    </row>
    <row r="47" spans="1:16" ht="17.25" customHeight="1" thickBot="1" x14ac:dyDescent="0.2">
      <c r="A47" s="300"/>
      <c r="B47" s="302"/>
      <c r="C47" s="304"/>
      <c r="D47" s="28" t="s">
        <v>47</v>
      </c>
      <c r="E47" s="28" t="s">
        <v>48</v>
      </c>
      <c r="F47" s="45" t="s">
        <v>47</v>
      </c>
      <c r="G47" s="45" t="s">
        <v>48</v>
      </c>
      <c r="H47" s="294"/>
      <c r="I47" s="71"/>
      <c r="J47" s="311"/>
      <c r="K47" s="312"/>
      <c r="L47" s="28" t="s">
        <v>47</v>
      </c>
      <c r="M47" s="28" t="s">
        <v>48</v>
      </c>
      <c r="N47" s="45" t="s">
        <v>47</v>
      </c>
      <c r="O47" s="45" t="s">
        <v>48</v>
      </c>
      <c r="P47" s="294">
        <f>SUM(L47:O47)</f>
        <v>0</v>
      </c>
    </row>
    <row r="48" spans="1:16" ht="17.25" customHeight="1" x14ac:dyDescent="0.15">
      <c r="A48" s="6" t="s">
        <v>173</v>
      </c>
      <c r="B48" s="14" t="s">
        <v>203</v>
      </c>
      <c r="C48" s="23" t="s">
        <v>204</v>
      </c>
      <c r="D48" s="31"/>
      <c r="E48" s="41">
        <v>1</v>
      </c>
      <c r="F48" s="48"/>
      <c r="G48" s="48"/>
      <c r="H48" s="61">
        <f>SUM(D48:G48)</f>
        <v>1</v>
      </c>
      <c r="I48" s="74"/>
      <c r="J48" s="286" t="s">
        <v>258</v>
      </c>
      <c r="K48" s="21" t="s">
        <v>257</v>
      </c>
      <c r="L48" s="287"/>
      <c r="M48" s="287"/>
      <c r="N48" s="287">
        <v>1</v>
      </c>
      <c r="O48" s="287"/>
      <c r="P48" s="288">
        <f>SUM(L48:O48)</f>
        <v>1</v>
      </c>
    </row>
    <row r="49" spans="1:16" ht="17.25" customHeight="1" x14ac:dyDescent="0.15">
      <c r="A49" s="6" t="s">
        <v>15</v>
      </c>
      <c r="B49" s="18" t="s">
        <v>205</v>
      </c>
      <c r="C49" s="27" t="s">
        <v>186</v>
      </c>
      <c r="D49" s="36"/>
      <c r="E49" s="43"/>
      <c r="F49" s="52">
        <v>1</v>
      </c>
      <c r="G49" s="52"/>
      <c r="H49" s="68">
        <f>SUM(D49:G49)</f>
        <v>1</v>
      </c>
      <c r="I49" s="74"/>
      <c r="J49" s="282" t="s">
        <v>258</v>
      </c>
      <c r="K49" s="20" t="s">
        <v>262</v>
      </c>
      <c r="L49" s="20"/>
      <c r="M49" s="20"/>
      <c r="N49" s="20">
        <v>1</v>
      </c>
      <c r="O49" s="20"/>
      <c r="P49" s="57">
        <f>SUM(L49:O49)</f>
        <v>1</v>
      </c>
    </row>
    <row r="50" spans="1:16" ht="11.25" customHeight="1" thickBot="1" x14ac:dyDescent="0.2">
      <c r="A50" s="6"/>
      <c r="B50" s="10"/>
      <c r="C50" s="20"/>
      <c r="D50" s="37"/>
      <c r="E50" s="44"/>
      <c r="F50" s="53"/>
      <c r="G50" s="53"/>
      <c r="H50" s="69">
        <f>SUM(D50:G50)</f>
        <v>0</v>
      </c>
      <c r="J50" s="83"/>
      <c r="K50" s="20"/>
      <c r="L50" s="20"/>
      <c r="M50" s="20"/>
      <c r="N50" s="20"/>
      <c r="O50" s="20"/>
      <c r="P50" s="57">
        <f>SUM(L50:O50)</f>
        <v>0</v>
      </c>
    </row>
    <row r="51" spans="1:16" ht="17.25" customHeight="1" thickBot="1" x14ac:dyDescent="0.2">
      <c r="A51" s="308" t="s">
        <v>130</v>
      </c>
      <c r="B51" s="309"/>
      <c r="C51" s="310"/>
      <c r="D51" s="29">
        <f>SUM(D48:D50)</f>
        <v>0</v>
      </c>
      <c r="E51" s="40">
        <f>SUM(E48:E50)</f>
        <v>1</v>
      </c>
      <c r="F51" s="40">
        <f>SUM(F48:F50)</f>
        <v>1</v>
      </c>
      <c r="G51" s="55">
        <f>SUM(G48:G50)</f>
        <v>0</v>
      </c>
      <c r="H51" s="62">
        <f>SUM(D51:G51)</f>
        <v>2</v>
      </c>
      <c r="J51" s="319" t="s">
        <v>260</v>
      </c>
      <c r="K51" s="320"/>
      <c r="L51" s="40">
        <f>SUM(L48:L50)</f>
        <v>0</v>
      </c>
      <c r="M51" s="40">
        <f t="shared" ref="M51:P51" si="8">SUM(M48:M50)</f>
        <v>0</v>
      </c>
      <c r="N51" s="40">
        <f t="shared" si="8"/>
        <v>2</v>
      </c>
      <c r="O51" s="40">
        <f t="shared" si="8"/>
        <v>0</v>
      </c>
      <c r="P51" s="58">
        <f t="shared" si="8"/>
        <v>2</v>
      </c>
    </row>
    <row r="52" spans="1:16" ht="12" customHeight="1" thickTop="1" thickBot="1" x14ac:dyDescent="0.2"/>
    <row r="53" spans="1:16" ht="17.25" customHeight="1" thickTop="1" x14ac:dyDescent="0.15">
      <c r="J53" s="295" t="s">
        <v>74</v>
      </c>
      <c r="K53" s="297" t="s">
        <v>83</v>
      </c>
      <c r="L53" s="305" t="s">
        <v>145</v>
      </c>
      <c r="M53" s="323"/>
      <c r="N53" s="305" t="s">
        <v>38</v>
      </c>
      <c r="O53" s="323"/>
      <c r="P53" s="293">
        <f>SUM(L53:O53)</f>
        <v>0</v>
      </c>
    </row>
    <row r="54" spans="1:16" ht="17.25" customHeight="1" thickBot="1" x14ac:dyDescent="0.2">
      <c r="H54" s="60"/>
      <c r="J54" s="311"/>
      <c r="K54" s="312"/>
      <c r="L54" s="28" t="s">
        <v>47</v>
      </c>
      <c r="M54" s="28" t="s">
        <v>48</v>
      </c>
      <c r="N54" s="45" t="s">
        <v>47</v>
      </c>
      <c r="O54" s="45" t="s">
        <v>48</v>
      </c>
      <c r="P54" s="294">
        <f>SUM(L54:O54)</f>
        <v>0</v>
      </c>
    </row>
    <row r="55" spans="1:16" ht="17.25" customHeight="1" x14ac:dyDescent="0.15">
      <c r="J55" s="76" t="s">
        <v>201</v>
      </c>
      <c r="K55" s="20" t="s">
        <v>202</v>
      </c>
      <c r="L55" s="23"/>
      <c r="M55" s="23"/>
      <c r="N55" s="23"/>
      <c r="O55" s="23">
        <v>1</v>
      </c>
      <c r="P55" s="106">
        <f>SUM(L55:O55)</f>
        <v>1</v>
      </c>
    </row>
    <row r="56" spans="1:16" ht="12.75" customHeight="1" thickBot="1" x14ac:dyDescent="0.2">
      <c r="J56" s="83"/>
      <c r="K56" s="20"/>
      <c r="L56" s="20"/>
      <c r="M56" s="20"/>
      <c r="N56" s="20"/>
      <c r="O56" s="20"/>
      <c r="P56" s="57">
        <f>SUM(L56:O56)</f>
        <v>0</v>
      </c>
    </row>
    <row r="57" spans="1:16" ht="17.25" customHeight="1" thickBot="1" x14ac:dyDescent="0.2">
      <c r="I57" s="71"/>
      <c r="J57" s="322" t="s">
        <v>1</v>
      </c>
      <c r="K57" s="320"/>
      <c r="L57" s="40">
        <f>SUM(L55:L56)</f>
        <v>0</v>
      </c>
      <c r="M57" s="40">
        <f>SUM(M55:M56)</f>
        <v>0</v>
      </c>
      <c r="N57" s="40">
        <f>SUM(N55:N56)</f>
        <v>0</v>
      </c>
      <c r="O57" s="40">
        <f>SUM(O55:O56)</f>
        <v>1</v>
      </c>
      <c r="P57" s="58">
        <f>SUM(P55:P56)</f>
        <v>1</v>
      </c>
    </row>
    <row r="58" spans="1:16" ht="12.75" customHeight="1" thickTop="1" thickBot="1" x14ac:dyDescent="0.2"/>
    <row r="59" spans="1:16" ht="17.25" customHeight="1" thickTop="1" x14ac:dyDescent="0.15">
      <c r="J59" s="295" t="s">
        <v>82</v>
      </c>
      <c r="K59" s="297" t="s">
        <v>83</v>
      </c>
      <c r="L59" s="305" t="s">
        <v>145</v>
      </c>
      <c r="M59" s="306"/>
      <c r="N59" s="305" t="s">
        <v>38</v>
      </c>
      <c r="O59" s="307"/>
      <c r="P59" s="293" t="s">
        <v>25</v>
      </c>
    </row>
    <row r="60" spans="1:16" ht="17.25" customHeight="1" thickBot="1" x14ac:dyDescent="0.2">
      <c r="J60" s="296"/>
      <c r="K60" s="298"/>
      <c r="L60" s="28" t="s">
        <v>47</v>
      </c>
      <c r="M60" s="28" t="s">
        <v>48</v>
      </c>
      <c r="N60" s="45" t="s">
        <v>47</v>
      </c>
      <c r="O60" s="45" t="s">
        <v>48</v>
      </c>
      <c r="P60" s="294"/>
    </row>
    <row r="61" spans="1:16" ht="17.25" customHeight="1" x14ac:dyDescent="0.15">
      <c r="J61" s="78" t="s">
        <v>157</v>
      </c>
      <c r="K61" s="20" t="s">
        <v>158</v>
      </c>
      <c r="L61" s="20"/>
      <c r="M61" s="20"/>
      <c r="N61" s="20"/>
      <c r="O61" s="20">
        <v>2</v>
      </c>
      <c r="P61" s="57">
        <f t="shared" ref="P61:P83" si="9">SUM(L61:O61)</f>
        <v>2</v>
      </c>
    </row>
    <row r="62" spans="1:16" ht="17.25" customHeight="1" x14ac:dyDescent="0.15">
      <c r="J62" s="78" t="s">
        <v>170</v>
      </c>
      <c r="K62" s="20" t="s">
        <v>171</v>
      </c>
      <c r="L62" s="20"/>
      <c r="M62" s="20"/>
      <c r="N62" s="20"/>
      <c r="O62" s="20">
        <v>1</v>
      </c>
      <c r="P62" s="57">
        <f t="shared" si="9"/>
        <v>1</v>
      </c>
    </row>
    <row r="63" spans="1:16" ht="17.25" customHeight="1" x14ac:dyDescent="0.15">
      <c r="J63" s="78" t="s">
        <v>149</v>
      </c>
      <c r="K63" s="20" t="s">
        <v>89</v>
      </c>
      <c r="L63" s="20"/>
      <c r="M63" s="20"/>
      <c r="N63" s="20"/>
      <c r="O63" s="20">
        <v>2</v>
      </c>
      <c r="P63" s="57">
        <f t="shared" si="9"/>
        <v>2</v>
      </c>
    </row>
    <row r="64" spans="1:16" ht="17.25" customHeight="1" x14ac:dyDescent="0.15">
      <c r="J64" s="78" t="s">
        <v>150</v>
      </c>
      <c r="K64" s="20" t="s">
        <v>151</v>
      </c>
      <c r="L64" s="27"/>
      <c r="M64" s="27"/>
      <c r="N64" s="27"/>
      <c r="O64" s="27">
        <v>1</v>
      </c>
      <c r="P64" s="57">
        <f t="shared" si="9"/>
        <v>1</v>
      </c>
    </row>
    <row r="65" spans="10:16" ht="17.25" customHeight="1" x14ac:dyDescent="0.15">
      <c r="J65" s="78" t="s">
        <v>153</v>
      </c>
      <c r="K65" s="20" t="s">
        <v>154</v>
      </c>
      <c r="L65" s="20"/>
      <c r="M65" s="20"/>
      <c r="N65" s="20">
        <v>2</v>
      </c>
      <c r="O65" s="20"/>
      <c r="P65" s="57">
        <f t="shared" si="9"/>
        <v>2</v>
      </c>
    </row>
    <row r="66" spans="10:16" ht="17.25" customHeight="1" x14ac:dyDescent="0.15">
      <c r="J66" s="78" t="s">
        <v>184</v>
      </c>
      <c r="K66" s="20" t="s">
        <v>187</v>
      </c>
      <c r="L66" s="20"/>
      <c r="M66" s="20"/>
      <c r="N66" s="20">
        <v>1</v>
      </c>
      <c r="O66" s="20"/>
      <c r="P66" s="57">
        <f t="shared" si="9"/>
        <v>1</v>
      </c>
    </row>
    <row r="67" spans="10:16" ht="17.25" customHeight="1" x14ac:dyDescent="0.15">
      <c r="J67" s="78" t="s">
        <v>185</v>
      </c>
      <c r="K67" s="20" t="s">
        <v>188</v>
      </c>
      <c r="L67" s="20"/>
      <c r="M67" s="20"/>
      <c r="N67" s="20"/>
      <c r="O67" s="20">
        <v>1</v>
      </c>
      <c r="P67" s="57">
        <f t="shared" si="9"/>
        <v>1</v>
      </c>
    </row>
    <row r="68" spans="10:16" ht="17.25" customHeight="1" x14ac:dyDescent="0.15">
      <c r="J68" s="78" t="s">
        <v>167</v>
      </c>
      <c r="K68" s="20" t="s">
        <v>27</v>
      </c>
      <c r="L68" s="20"/>
      <c r="M68" s="20"/>
      <c r="N68" s="20"/>
      <c r="O68" s="20">
        <v>1</v>
      </c>
      <c r="P68" s="57">
        <f t="shared" si="9"/>
        <v>1</v>
      </c>
    </row>
    <row r="69" spans="10:16" ht="17.25" customHeight="1" x14ac:dyDescent="0.15">
      <c r="J69" s="78" t="s">
        <v>168</v>
      </c>
      <c r="K69" s="20" t="s">
        <v>169</v>
      </c>
      <c r="L69" s="20"/>
      <c r="M69" s="20"/>
      <c r="N69" s="20">
        <v>2</v>
      </c>
      <c r="O69" s="20"/>
      <c r="P69" s="57">
        <f t="shared" si="9"/>
        <v>2</v>
      </c>
    </row>
    <row r="70" spans="10:16" ht="17.25" customHeight="1" x14ac:dyDescent="0.15">
      <c r="J70" s="78" t="s">
        <v>160</v>
      </c>
      <c r="K70" s="20" t="s">
        <v>161</v>
      </c>
      <c r="L70" s="20"/>
      <c r="M70" s="20"/>
      <c r="N70" s="20"/>
      <c r="O70" s="20">
        <v>1</v>
      </c>
      <c r="P70" s="57">
        <f t="shared" si="9"/>
        <v>1</v>
      </c>
    </row>
    <row r="71" spans="10:16" ht="17.25" customHeight="1" x14ac:dyDescent="0.15">
      <c r="J71" s="78" t="s">
        <v>189</v>
      </c>
      <c r="K71" s="20" t="s">
        <v>191</v>
      </c>
      <c r="L71" s="20"/>
      <c r="M71" s="20"/>
      <c r="N71" s="20"/>
      <c r="O71" s="20">
        <v>1</v>
      </c>
      <c r="P71" s="57">
        <f t="shared" si="9"/>
        <v>1</v>
      </c>
    </row>
    <row r="72" spans="10:16" ht="17.25" customHeight="1" x14ac:dyDescent="0.15">
      <c r="J72" s="78" t="s">
        <v>190</v>
      </c>
      <c r="K72" s="20" t="s">
        <v>151</v>
      </c>
      <c r="L72" s="20"/>
      <c r="M72" s="20"/>
      <c r="N72" s="20"/>
      <c r="O72" s="20">
        <v>1</v>
      </c>
      <c r="P72" s="57">
        <f t="shared" si="9"/>
        <v>1</v>
      </c>
    </row>
    <row r="73" spans="10:16" ht="17.25" customHeight="1" x14ac:dyDescent="0.15">
      <c r="J73" s="78" t="s">
        <v>190</v>
      </c>
      <c r="K73" s="20" t="s">
        <v>199</v>
      </c>
      <c r="L73" s="20"/>
      <c r="M73" s="20"/>
      <c r="N73" s="20"/>
      <c r="O73" s="20">
        <v>1</v>
      </c>
      <c r="P73" s="57">
        <f t="shared" si="9"/>
        <v>1</v>
      </c>
    </row>
    <row r="74" spans="10:16" ht="17.25" customHeight="1" x14ac:dyDescent="0.15">
      <c r="J74" s="84" t="s">
        <v>172</v>
      </c>
      <c r="K74" s="20" t="s">
        <v>198</v>
      </c>
      <c r="L74" s="20"/>
      <c r="M74" s="20"/>
      <c r="N74" s="20"/>
      <c r="O74" s="54">
        <v>1</v>
      </c>
      <c r="P74" s="112">
        <f t="shared" si="9"/>
        <v>1</v>
      </c>
    </row>
    <row r="75" spans="10:16" ht="17.25" customHeight="1" x14ac:dyDescent="0.15">
      <c r="J75" s="84" t="s">
        <v>142</v>
      </c>
      <c r="K75" s="20" t="s">
        <v>197</v>
      </c>
      <c r="L75" s="20"/>
      <c r="M75" s="20"/>
      <c r="N75" s="20"/>
      <c r="O75" s="54">
        <v>1</v>
      </c>
      <c r="P75" s="112">
        <f t="shared" si="9"/>
        <v>1</v>
      </c>
    </row>
    <row r="76" spans="10:16" ht="17.25" customHeight="1" x14ac:dyDescent="0.15">
      <c r="J76" s="84" t="s">
        <v>192</v>
      </c>
      <c r="K76" s="20" t="s">
        <v>196</v>
      </c>
      <c r="L76" s="20"/>
      <c r="M76" s="20"/>
      <c r="N76" s="20"/>
      <c r="O76" s="54">
        <v>1</v>
      </c>
      <c r="P76" s="57">
        <f t="shared" si="9"/>
        <v>1</v>
      </c>
    </row>
    <row r="77" spans="10:16" ht="17.25" customHeight="1" x14ac:dyDescent="0.15">
      <c r="J77" s="84" t="s">
        <v>194</v>
      </c>
      <c r="K77" s="20" t="s">
        <v>195</v>
      </c>
      <c r="L77" s="20"/>
      <c r="M77" s="20"/>
      <c r="N77" s="20">
        <v>1</v>
      </c>
      <c r="O77" s="54"/>
      <c r="P77" s="112">
        <f t="shared" si="9"/>
        <v>1</v>
      </c>
    </row>
    <row r="78" spans="10:16" ht="17.25" customHeight="1" x14ac:dyDescent="0.15">
      <c r="J78" s="78" t="s">
        <v>200</v>
      </c>
      <c r="K78" s="20" t="s">
        <v>229</v>
      </c>
      <c r="L78" s="20"/>
      <c r="M78" s="20"/>
      <c r="N78" s="20">
        <v>1</v>
      </c>
      <c r="O78" s="20"/>
      <c r="P78" s="57">
        <f t="shared" si="9"/>
        <v>1</v>
      </c>
    </row>
    <row r="79" spans="10:16" ht="17.25" customHeight="1" x14ac:dyDescent="0.15">
      <c r="J79" s="78" t="s">
        <v>225</v>
      </c>
      <c r="K79" s="20" t="s">
        <v>226</v>
      </c>
      <c r="L79" s="20"/>
      <c r="M79" s="20"/>
      <c r="N79" s="20"/>
      <c r="O79" s="20">
        <v>1</v>
      </c>
      <c r="P79" s="113">
        <f t="shared" si="9"/>
        <v>1</v>
      </c>
    </row>
    <row r="80" spans="10:16" ht="17.25" customHeight="1" x14ac:dyDescent="0.15">
      <c r="J80" s="78" t="s">
        <v>57</v>
      </c>
      <c r="K80" s="20" t="s">
        <v>120</v>
      </c>
      <c r="L80" s="20"/>
      <c r="M80" s="20"/>
      <c r="N80" s="20">
        <v>1</v>
      </c>
      <c r="O80" s="20"/>
      <c r="P80" s="113">
        <f t="shared" si="9"/>
        <v>1</v>
      </c>
    </row>
    <row r="81" spans="10:16" ht="17.25" customHeight="1" x14ac:dyDescent="0.15">
      <c r="J81" s="78" t="s">
        <v>228</v>
      </c>
      <c r="K81" s="89" t="s">
        <v>56</v>
      </c>
      <c r="L81" s="20"/>
      <c r="M81" s="20"/>
      <c r="N81" s="20">
        <v>1</v>
      </c>
      <c r="O81" s="20"/>
      <c r="P81" s="57">
        <f t="shared" si="9"/>
        <v>1</v>
      </c>
    </row>
    <row r="82" spans="10:16" ht="17.25" customHeight="1" x14ac:dyDescent="0.15">
      <c r="J82" s="78" t="s">
        <v>39</v>
      </c>
      <c r="K82" s="20" t="s">
        <v>139</v>
      </c>
      <c r="L82" s="20"/>
      <c r="M82" s="20"/>
      <c r="N82" s="20">
        <v>1</v>
      </c>
      <c r="O82" s="20"/>
      <c r="P82" s="113">
        <f t="shared" si="9"/>
        <v>1</v>
      </c>
    </row>
    <row r="83" spans="10:16" ht="12.75" customHeight="1" thickBot="1" x14ac:dyDescent="0.2">
      <c r="J83" s="78"/>
      <c r="K83" s="89"/>
      <c r="L83" s="20"/>
      <c r="M83" s="20"/>
      <c r="N83" s="20"/>
      <c r="O83" s="20"/>
      <c r="P83" s="57">
        <f t="shared" si="9"/>
        <v>0</v>
      </c>
    </row>
    <row r="84" spans="10:16" ht="14.25" customHeight="1" thickBot="1" x14ac:dyDescent="0.2">
      <c r="J84" s="322" t="s">
        <v>44</v>
      </c>
      <c r="K84" s="320"/>
      <c r="L84" s="40">
        <f>SUM(L61:L83)</f>
        <v>0</v>
      </c>
      <c r="M84" s="40">
        <f>SUM(M61:M83)</f>
        <v>0</v>
      </c>
      <c r="N84" s="40">
        <f>SUM(N61:N83)</f>
        <v>10</v>
      </c>
      <c r="O84" s="104">
        <f>SUM(O61:O83)</f>
        <v>16</v>
      </c>
      <c r="P84" s="114">
        <f>SUM(P61:P83)</f>
        <v>26</v>
      </c>
    </row>
    <row r="85" spans="10:16" ht="14.25" customHeight="1" thickTop="1" x14ac:dyDescent="0.15"/>
    <row r="86" spans="10:16" ht="14.25" customHeight="1" x14ac:dyDescent="0.15"/>
    <row r="87" spans="10:16" ht="14.25" customHeight="1" x14ac:dyDescent="0.15"/>
    <row r="88" spans="10:16" ht="14.25" customHeight="1" x14ac:dyDescent="0.15"/>
  </sheetData>
  <sortState ref="A6:G19">
    <sortCondition ref="A6:A19"/>
  </sortState>
  <mergeCells count="80">
    <mergeCell ref="A28:C28"/>
    <mergeCell ref="J15:K15"/>
    <mergeCell ref="L17:M17"/>
    <mergeCell ref="N17:O17"/>
    <mergeCell ref="A18:C18"/>
    <mergeCell ref="D21:E21"/>
    <mergeCell ref="F21:G21"/>
    <mergeCell ref="J17:J18"/>
    <mergeCell ref="K17:K18"/>
    <mergeCell ref="A1:I1"/>
    <mergeCell ref="L1:O1"/>
    <mergeCell ref="L3:M3"/>
    <mergeCell ref="N3:O3"/>
    <mergeCell ref="D4:E4"/>
    <mergeCell ref="F4:G4"/>
    <mergeCell ref="J3:J4"/>
    <mergeCell ref="K3:K4"/>
    <mergeCell ref="L53:M53"/>
    <mergeCell ref="N53:O53"/>
    <mergeCell ref="J57:K57"/>
    <mergeCell ref="L33:M33"/>
    <mergeCell ref="N33:O33"/>
    <mergeCell ref="K33:K34"/>
    <mergeCell ref="J37:K37"/>
    <mergeCell ref="J44:K44"/>
    <mergeCell ref="J45:K45"/>
    <mergeCell ref="L46:M46"/>
    <mergeCell ref="N46:O46"/>
    <mergeCell ref="J33:J34"/>
    <mergeCell ref="A43:C43"/>
    <mergeCell ref="J51:K51"/>
    <mergeCell ref="J46:J47"/>
    <mergeCell ref="K46:K47"/>
    <mergeCell ref="J84:K84"/>
    <mergeCell ref="P3:P4"/>
    <mergeCell ref="A4:A5"/>
    <mergeCell ref="B4:B5"/>
    <mergeCell ref="C4:C5"/>
    <mergeCell ref="H4:H5"/>
    <mergeCell ref="P17:P18"/>
    <mergeCell ref="A21:A22"/>
    <mergeCell ref="B21:B22"/>
    <mergeCell ref="C21:C22"/>
    <mergeCell ref="H21:H22"/>
    <mergeCell ref="P33:P34"/>
    <mergeCell ref="A31:A32"/>
    <mergeCell ref="B31:B32"/>
    <mergeCell ref="C31:C32"/>
    <mergeCell ref="H31:H32"/>
    <mergeCell ref="D31:E31"/>
    <mergeCell ref="F31:G31"/>
    <mergeCell ref="J31:K31"/>
    <mergeCell ref="P39:P40"/>
    <mergeCell ref="A37:A38"/>
    <mergeCell ref="B37:B38"/>
    <mergeCell ref="C37:C38"/>
    <mergeCell ref="H37:H38"/>
    <mergeCell ref="A34:C34"/>
    <mergeCell ref="L39:M39"/>
    <mergeCell ref="N39:O39"/>
    <mergeCell ref="D37:E37"/>
    <mergeCell ref="F37:G37"/>
    <mergeCell ref="J39:J40"/>
    <mergeCell ref="K39:K40"/>
    <mergeCell ref="P46:P47"/>
    <mergeCell ref="J59:J60"/>
    <mergeCell ref="K59:K60"/>
    <mergeCell ref="P59:P60"/>
    <mergeCell ref="A46:A47"/>
    <mergeCell ref="B46:B47"/>
    <mergeCell ref="C46:C47"/>
    <mergeCell ref="H46:H47"/>
    <mergeCell ref="L59:M59"/>
    <mergeCell ref="N59:O59"/>
    <mergeCell ref="D46:E46"/>
    <mergeCell ref="F46:G46"/>
    <mergeCell ref="P53:P54"/>
    <mergeCell ref="A51:C51"/>
    <mergeCell ref="J53:J54"/>
    <mergeCell ref="K53:K54"/>
  </mergeCells>
  <phoneticPr fontId="21"/>
  <pageMargins left="0.39370078740157483" right="0.19685039370078741" top="0.28000000000000003" bottom="0.15748031496062992" header="0.19685039370078741" footer="0.15748031496062992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6"/>
  <sheetViews>
    <sheetView view="pageBreakPreview" zoomScale="80" zoomScaleSheetLayoutView="80" workbookViewId="0"/>
  </sheetViews>
  <sheetFormatPr defaultColWidth="9" defaultRowHeight="13.5" x14ac:dyDescent="0.15"/>
  <cols>
    <col min="1" max="1" width="3.125" style="115" customWidth="1"/>
    <col min="2" max="2" width="17.5" style="115" customWidth="1"/>
    <col min="3" max="13" width="5" style="115" customWidth="1"/>
    <col min="14" max="14" width="3.875" style="115" customWidth="1"/>
    <col min="15" max="15" width="3" style="115" bestFit="1" customWidth="1"/>
    <col min="16" max="16" width="5.75" style="115" customWidth="1"/>
    <col min="17" max="28" width="6.625" style="115" customWidth="1"/>
    <col min="29" max="29" width="3" style="115" customWidth="1"/>
    <col min="30" max="256" width="9" style="115"/>
    <col min="257" max="257" width="3.125" style="115" customWidth="1"/>
    <col min="258" max="258" width="17.5" style="115" customWidth="1"/>
    <col min="259" max="269" width="5" style="115" customWidth="1"/>
    <col min="270" max="270" width="3.875" style="115" customWidth="1"/>
    <col min="271" max="512" width="9" style="115"/>
    <col min="513" max="513" width="3.125" style="115" customWidth="1"/>
    <col min="514" max="514" width="17.5" style="115" customWidth="1"/>
    <col min="515" max="525" width="5" style="115" customWidth="1"/>
    <col min="526" max="526" width="3.875" style="115" customWidth="1"/>
    <col min="527" max="768" width="9" style="115"/>
    <col min="769" max="769" width="3.125" style="115" customWidth="1"/>
    <col min="770" max="770" width="17.5" style="115" customWidth="1"/>
    <col min="771" max="781" width="5" style="115" customWidth="1"/>
    <col min="782" max="782" width="3.875" style="115" customWidth="1"/>
    <col min="783" max="1024" width="9" style="115"/>
    <col min="1025" max="1025" width="3.125" style="115" customWidth="1"/>
    <col min="1026" max="1026" width="17.5" style="115" customWidth="1"/>
    <col min="1027" max="1037" width="5" style="115" customWidth="1"/>
    <col min="1038" max="1038" width="3.875" style="115" customWidth="1"/>
    <col min="1039" max="1280" width="9" style="115"/>
    <col min="1281" max="1281" width="3.125" style="115" customWidth="1"/>
    <col min="1282" max="1282" width="17.5" style="115" customWidth="1"/>
    <col min="1283" max="1293" width="5" style="115" customWidth="1"/>
    <col min="1294" max="1294" width="3.875" style="115" customWidth="1"/>
    <col min="1295" max="1536" width="9" style="115"/>
    <col min="1537" max="1537" width="3.125" style="115" customWidth="1"/>
    <col min="1538" max="1538" width="17.5" style="115" customWidth="1"/>
    <col min="1539" max="1549" width="5" style="115" customWidth="1"/>
    <col min="1550" max="1550" width="3.875" style="115" customWidth="1"/>
    <col min="1551" max="1792" width="9" style="115"/>
    <col min="1793" max="1793" width="3.125" style="115" customWidth="1"/>
    <col min="1794" max="1794" width="17.5" style="115" customWidth="1"/>
    <col min="1795" max="1805" width="5" style="115" customWidth="1"/>
    <col min="1806" max="1806" width="3.875" style="115" customWidth="1"/>
    <col min="1807" max="2048" width="9" style="115"/>
    <col min="2049" max="2049" width="3.125" style="115" customWidth="1"/>
    <col min="2050" max="2050" width="17.5" style="115" customWidth="1"/>
    <col min="2051" max="2061" width="5" style="115" customWidth="1"/>
    <col min="2062" max="2062" width="3.875" style="115" customWidth="1"/>
    <col min="2063" max="2304" width="9" style="115"/>
    <col min="2305" max="2305" width="3.125" style="115" customWidth="1"/>
    <col min="2306" max="2306" width="17.5" style="115" customWidth="1"/>
    <col min="2307" max="2317" width="5" style="115" customWidth="1"/>
    <col min="2318" max="2318" width="3.875" style="115" customWidth="1"/>
    <col min="2319" max="2560" width="9" style="115"/>
    <col min="2561" max="2561" width="3.125" style="115" customWidth="1"/>
    <col min="2562" max="2562" width="17.5" style="115" customWidth="1"/>
    <col min="2563" max="2573" width="5" style="115" customWidth="1"/>
    <col min="2574" max="2574" width="3.875" style="115" customWidth="1"/>
    <col min="2575" max="2816" width="9" style="115"/>
    <col min="2817" max="2817" width="3.125" style="115" customWidth="1"/>
    <col min="2818" max="2818" width="17.5" style="115" customWidth="1"/>
    <col min="2819" max="2829" width="5" style="115" customWidth="1"/>
    <col min="2830" max="2830" width="3.875" style="115" customWidth="1"/>
    <col min="2831" max="3072" width="9" style="115"/>
    <col min="3073" max="3073" width="3.125" style="115" customWidth="1"/>
    <col min="3074" max="3074" width="17.5" style="115" customWidth="1"/>
    <col min="3075" max="3085" width="5" style="115" customWidth="1"/>
    <col min="3086" max="3086" width="3.875" style="115" customWidth="1"/>
    <col min="3087" max="3328" width="9" style="115"/>
    <col min="3329" max="3329" width="3.125" style="115" customWidth="1"/>
    <col min="3330" max="3330" width="17.5" style="115" customWidth="1"/>
    <col min="3331" max="3341" width="5" style="115" customWidth="1"/>
    <col min="3342" max="3342" width="3.875" style="115" customWidth="1"/>
    <col min="3343" max="3584" width="9" style="115"/>
    <col min="3585" max="3585" width="3.125" style="115" customWidth="1"/>
    <col min="3586" max="3586" width="17.5" style="115" customWidth="1"/>
    <col min="3587" max="3597" width="5" style="115" customWidth="1"/>
    <col min="3598" max="3598" width="3.875" style="115" customWidth="1"/>
    <col min="3599" max="3840" width="9" style="115"/>
    <col min="3841" max="3841" width="3.125" style="115" customWidth="1"/>
    <col min="3842" max="3842" width="17.5" style="115" customWidth="1"/>
    <col min="3843" max="3853" width="5" style="115" customWidth="1"/>
    <col min="3854" max="3854" width="3.875" style="115" customWidth="1"/>
    <col min="3855" max="4096" width="9" style="115"/>
    <col min="4097" max="4097" width="3.125" style="115" customWidth="1"/>
    <col min="4098" max="4098" width="17.5" style="115" customWidth="1"/>
    <col min="4099" max="4109" width="5" style="115" customWidth="1"/>
    <col min="4110" max="4110" width="3.875" style="115" customWidth="1"/>
    <col min="4111" max="4352" width="9" style="115"/>
    <col min="4353" max="4353" width="3.125" style="115" customWidth="1"/>
    <col min="4354" max="4354" width="17.5" style="115" customWidth="1"/>
    <col min="4355" max="4365" width="5" style="115" customWidth="1"/>
    <col min="4366" max="4366" width="3.875" style="115" customWidth="1"/>
    <col min="4367" max="4608" width="9" style="115"/>
    <col min="4609" max="4609" width="3.125" style="115" customWidth="1"/>
    <col min="4610" max="4610" width="17.5" style="115" customWidth="1"/>
    <col min="4611" max="4621" width="5" style="115" customWidth="1"/>
    <col min="4622" max="4622" width="3.875" style="115" customWidth="1"/>
    <col min="4623" max="4864" width="9" style="115"/>
    <col min="4865" max="4865" width="3.125" style="115" customWidth="1"/>
    <col min="4866" max="4866" width="17.5" style="115" customWidth="1"/>
    <col min="4867" max="4877" width="5" style="115" customWidth="1"/>
    <col min="4878" max="4878" width="3.875" style="115" customWidth="1"/>
    <col min="4879" max="5120" width="9" style="115"/>
    <col min="5121" max="5121" width="3.125" style="115" customWidth="1"/>
    <col min="5122" max="5122" width="17.5" style="115" customWidth="1"/>
    <col min="5123" max="5133" width="5" style="115" customWidth="1"/>
    <col min="5134" max="5134" width="3.875" style="115" customWidth="1"/>
    <col min="5135" max="5376" width="9" style="115"/>
    <col min="5377" max="5377" width="3.125" style="115" customWidth="1"/>
    <col min="5378" max="5378" width="17.5" style="115" customWidth="1"/>
    <col min="5379" max="5389" width="5" style="115" customWidth="1"/>
    <col min="5390" max="5390" width="3.875" style="115" customWidth="1"/>
    <col min="5391" max="5632" width="9" style="115"/>
    <col min="5633" max="5633" width="3.125" style="115" customWidth="1"/>
    <col min="5634" max="5634" width="17.5" style="115" customWidth="1"/>
    <col min="5635" max="5645" width="5" style="115" customWidth="1"/>
    <col min="5646" max="5646" width="3.875" style="115" customWidth="1"/>
    <col min="5647" max="5888" width="9" style="115"/>
    <col min="5889" max="5889" width="3.125" style="115" customWidth="1"/>
    <col min="5890" max="5890" width="17.5" style="115" customWidth="1"/>
    <col min="5891" max="5901" width="5" style="115" customWidth="1"/>
    <col min="5902" max="5902" width="3.875" style="115" customWidth="1"/>
    <col min="5903" max="6144" width="9" style="115"/>
    <col min="6145" max="6145" width="3.125" style="115" customWidth="1"/>
    <col min="6146" max="6146" width="17.5" style="115" customWidth="1"/>
    <col min="6147" max="6157" width="5" style="115" customWidth="1"/>
    <col min="6158" max="6158" width="3.875" style="115" customWidth="1"/>
    <col min="6159" max="6400" width="9" style="115"/>
    <col min="6401" max="6401" width="3.125" style="115" customWidth="1"/>
    <col min="6402" max="6402" width="17.5" style="115" customWidth="1"/>
    <col min="6403" max="6413" width="5" style="115" customWidth="1"/>
    <col min="6414" max="6414" width="3.875" style="115" customWidth="1"/>
    <col min="6415" max="6656" width="9" style="115"/>
    <col min="6657" max="6657" width="3.125" style="115" customWidth="1"/>
    <col min="6658" max="6658" width="17.5" style="115" customWidth="1"/>
    <col min="6659" max="6669" width="5" style="115" customWidth="1"/>
    <col min="6670" max="6670" width="3.875" style="115" customWidth="1"/>
    <col min="6671" max="6912" width="9" style="115"/>
    <col min="6913" max="6913" width="3.125" style="115" customWidth="1"/>
    <col min="6914" max="6914" width="17.5" style="115" customWidth="1"/>
    <col min="6915" max="6925" width="5" style="115" customWidth="1"/>
    <col min="6926" max="6926" width="3.875" style="115" customWidth="1"/>
    <col min="6927" max="7168" width="9" style="115"/>
    <col min="7169" max="7169" width="3.125" style="115" customWidth="1"/>
    <col min="7170" max="7170" width="17.5" style="115" customWidth="1"/>
    <col min="7171" max="7181" width="5" style="115" customWidth="1"/>
    <col min="7182" max="7182" width="3.875" style="115" customWidth="1"/>
    <col min="7183" max="7424" width="9" style="115"/>
    <col min="7425" max="7425" width="3.125" style="115" customWidth="1"/>
    <col min="7426" max="7426" width="17.5" style="115" customWidth="1"/>
    <col min="7427" max="7437" width="5" style="115" customWidth="1"/>
    <col min="7438" max="7438" width="3.875" style="115" customWidth="1"/>
    <col min="7439" max="7680" width="9" style="115"/>
    <col min="7681" max="7681" width="3.125" style="115" customWidth="1"/>
    <col min="7682" max="7682" width="17.5" style="115" customWidth="1"/>
    <col min="7683" max="7693" width="5" style="115" customWidth="1"/>
    <col min="7694" max="7694" width="3.875" style="115" customWidth="1"/>
    <col min="7695" max="7936" width="9" style="115"/>
    <col min="7937" max="7937" width="3.125" style="115" customWidth="1"/>
    <col min="7938" max="7938" width="17.5" style="115" customWidth="1"/>
    <col min="7939" max="7949" width="5" style="115" customWidth="1"/>
    <col min="7950" max="7950" width="3.875" style="115" customWidth="1"/>
    <col min="7951" max="8192" width="9" style="115"/>
    <col min="8193" max="8193" width="3.125" style="115" customWidth="1"/>
    <col min="8194" max="8194" width="17.5" style="115" customWidth="1"/>
    <col min="8195" max="8205" width="5" style="115" customWidth="1"/>
    <col min="8206" max="8206" width="3.875" style="115" customWidth="1"/>
    <col min="8207" max="8448" width="9" style="115"/>
    <col min="8449" max="8449" width="3.125" style="115" customWidth="1"/>
    <col min="8450" max="8450" width="17.5" style="115" customWidth="1"/>
    <col min="8451" max="8461" width="5" style="115" customWidth="1"/>
    <col min="8462" max="8462" width="3.875" style="115" customWidth="1"/>
    <col min="8463" max="8704" width="9" style="115"/>
    <col min="8705" max="8705" width="3.125" style="115" customWidth="1"/>
    <col min="8706" max="8706" width="17.5" style="115" customWidth="1"/>
    <col min="8707" max="8717" width="5" style="115" customWidth="1"/>
    <col min="8718" max="8718" width="3.875" style="115" customWidth="1"/>
    <col min="8719" max="8960" width="9" style="115"/>
    <col min="8961" max="8961" width="3.125" style="115" customWidth="1"/>
    <col min="8962" max="8962" width="17.5" style="115" customWidth="1"/>
    <col min="8963" max="8973" width="5" style="115" customWidth="1"/>
    <col min="8974" max="8974" width="3.875" style="115" customWidth="1"/>
    <col min="8975" max="9216" width="9" style="115"/>
    <col min="9217" max="9217" width="3.125" style="115" customWidth="1"/>
    <col min="9218" max="9218" width="17.5" style="115" customWidth="1"/>
    <col min="9219" max="9229" width="5" style="115" customWidth="1"/>
    <col min="9230" max="9230" width="3.875" style="115" customWidth="1"/>
    <col min="9231" max="9472" width="9" style="115"/>
    <col min="9473" max="9473" width="3.125" style="115" customWidth="1"/>
    <col min="9474" max="9474" width="17.5" style="115" customWidth="1"/>
    <col min="9475" max="9485" width="5" style="115" customWidth="1"/>
    <col min="9486" max="9486" width="3.875" style="115" customWidth="1"/>
    <col min="9487" max="9728" width="9" style="115"/>
    <col min="9729" max="9729" width="3.125" style="115" customWidth="1"/>
    <col min="9730" max="9730" width="17.5" style="115" customWidth="1"/>
    <col min="9731" max="9741" width="5" style="115" customWidth="1"/>
    <col min="9742" max="9742" width="3.875" style="115" customWidth="1"/>
    <col min="9743" max="9984" width="9" style="115"/>
    <col min="9985" max="9985" width="3.125" style="115" customWidth="1"/>
    <col min="9986" max="9986" width="17.5" style="115" customWidth="1"/>
    <col min="9987" max="9997" width="5" style="115" customWidth="1"/>
    <col min="9998" max="9998" width="3.875" style="115" customWidth="1"/>
    <col min="9999" max="10240" width="9" style="115"/>
    <col min="10241" max="10241" width="3.125" style="115" customWidth="1"/>
    <col min="10242" max="10242" width="17.5" style="115" customWidth="1"/>
    <col min="10243" max="10253" width="5" style="115" customWidth="1"/>
    <col min="10254" max="10254" width="3.875" style="115" customWidth="1"/>
    <col min="10255" max="10496" width="9" style="115"/>
    <col min="10497" max="10497" width="3.125" style="115" customWidth="1"/>
    <col min="10498" max="10498" width="17.5" style="115" customWidth="1"/>
    <col min="10499" max="10509" width="5" style="115" customWidth="1"/>
    <col min="10510" max="10510" width="3.875" style="115" customWidth="1"/>
    <col min="10511" max="10752" width="9" style="115"/>
    <col min="10753" max="10753" width="3.125" style="115" customWidth="1"/>
    <col min="10754" max="10754" width="17.5" style="115" customWidth="1"/>
    <col min="10755" max="10765" width="5" style="115" customWidth="1"/>
    <col min="10766" max="10766" width="3.875" style="115" customWidth="1"/>
    <col min="10767" max="11008" width="9" style="115"/>
    <col min="11009" max="11009" width="3.125" style="115" customWidth="1"/>
    <col min="11010" max="11010" width="17.5" style="115" customWidth="1"/>
    <col min="11011" max="11021" width="5" style="115" customWidth="1"/>
    <col min="11022" max="11022" width="3.875" style="115" customWidth="1"/>
    <col min="11023" max="11264" width="9" style="115"/>
    <col min="11265" max="11265" width="3.125" style="115" customWidth="1"/>
    <col min="11266" max="11266" width="17.5" style="115" customWidth="1"/>
    <col min="11267" max="11277" width="5" style="115" customWidth="1"/>
    <col min="11278" max="11278" width="3.875" style="115" customWidth="1"/>
    <col min="11279" max="11520" width="9" style="115"/>
    <col min="11521" max="11521" width="3.125" style="115" customWidth="1"/>
    <col min="11522" max="11522" width="17.5" style="115" customWidth="1"/>
    <col min="11523" max="11533" width="5" style="115" customWidth="1"/>
    <col min="11534" max="11534" width="3.875" style="115" customWidth="1"/>
    <col min="11535" max="11776" width="9" style="115"/>
    <col min="11777" max="11777" width="3.125" style="115" customWidth="1"/>
    <col min="11778" max="11778" width="17.5" style="115" customWidth="1"/>
    <col min="11779" max="11789" width="5" style="115" customWidth="1"/>
    <col min="11790" max="11790" width="3.875" style="115" customWidth="1"/>
    <col min="11791" max="12032" width="9" style="115"/>
    <col min="12033" max="12033" width="3.125" style="115" customWidth="1"/>
    <col min="12034" max="12034" width="17.5" style="115" customWidth="1"/>
    <col min="12035" max="12045" width="5" style="115" customWidth="1"/>
    <col min="12046" max="12046" width="3.875" style="115" customWidth="1"/>
    <col min="12047" max="12288" width="9" style="115"/>
    <col min="12289" max="12289" width="3.125" style="115" customWidth="1"/>
    <col min="12290" max="12290" width="17.5" style="115" customWidth="1"/>
    <col min="12291" max="12301" width="5" style="115" customWidth="1"/>
    <col min="12302" max="12302" width="3.875" style="115" customWidth="1"/>
    <col min="12303" max="12544" width="9" style="115"/>
    <col min="12545" max="12545" width="3.125" style="115" customWidth="1"/>
    <col min="12546" max="12546" width="17.5" style="115" customWidth="1"/>
    <col min="12547" max="12557" width="5" style="115" customWidth="1"/>
    <col min="12558" max="12558" width="3.875" style="115" customWidth="1"/>
    <col min="12559" max="12800" width="9" style="115"/>
    <col min="12801" max="12801" width="3.125" style="115" customWidth="1"/>
    <col min="12802" max="12802" width="17.5" style="115" customWidth="1"/>
    <col min="12803" max="12813" width="5" style="115" customWidth="1"/>
    <col min="12814" max="12814" width="3.875" style="115" customWidth="1"/>
    <col min="12815" max="13056" width="9" style="115"/>
    <col min="13057" max="13057" width="3.125" style="115" customWidth="1"/>
    <col min="13058" max="13058" width="17.5" style="115" customWidth="1"/>
    <col min="13059" max="13069" width="5" style="115" customWidth="1"/>
    <col min="13070" max="13070" width="3.875" style="115" customWidth="1"/>
    <col min="13071" max="13312" width="9" style="115"/>
    <col min="13313" max="13313" width="3.125" style="115" customWidth="1"/>
    <col min="13314" max="13314" width="17.5" style="115" customWidth="1"/>
    <col min="13315" max="13325" width="5" style="115" customWidth="1"/>
    <col min="13326" max="13326" width="3.875" style="115" customWidth="1"/>
    <col min="13327" max="13568" width="9" style="115"/>
    <col min="13569" max="13569" width="3.125" style="115" customWidth="1"/>
    <col min="13570" max="13570" width="17.5" style="115" customWidth="1"/>
    <col min="13571" max="13581" width="5" style="115" customWidth="1"/>
    <col min="13582" max="13582" width="3.875" style="115" customWidth="1"/>
    <col min="13583" max="13824" width="9" style="115"/>
    <col min="13825" max="13825" width="3.125" style="115" customWidth="1"/>
    <col min="13826" max="13826" width="17.5" style="115" customWidth="1"/>
    <col min="13827" max="13837" width="5" style="115" customWidth="1"/>
    <col min="13838" max="13838" width="3.875" style="115" customWidth="1"/>
    <col min="13839" max="14080" width="9" style="115"/>
    <col min="14081" max="14081" width="3.125" style="115" customWidth="1"/>
    <col min="14082" max="14082" width="17.5" style="115" customWidth="1"/>
    <col min="14083" max="14093" width="5" style="115" customWidth="1"/>
    <col min="14094" max="14094" width="3.875" style="115" customWidth="1"/>
    <col min="14095" max="14336" width="9" style="115"/>
    <col min="14337" max="14337" width="3.125" style="115" customWidth="1"/>
    <col min="14338" max="14338" width="17.5" style="115" customWidth="1"/>
    <col min="14339" max="14349" width="5" style="115" customWidth="1"/>
    <col min="14350" max="14350" width="3.875" style="115" customWidth="1"/>
    <col min="14351" max="14592" width="9" style="115"/>
    <col min="14593" max="14593" width="3.125" style="115" customWidth="1"/>
    <col min="14594" max="14594" width="17.5" style="115" customWidth="1"/>
    <col min="14595" max="14605" width="5" style="115" customWidth="1"/>
    <col min="14606" max="14606" width="3.875" style="115" customWidth="1"/>
    <col min="14607" max="14848" width="9" style="115"/>
    <col min="14849" max="14849" width="3.125" style="115" customWidth="1"/>
    <col min="14850" max="14850" width="17.5" style="115" customWidth="1"/>
    <col min="14851" max="14861" width="5" style="115" customWidth="1"/>
    <col min="14862" max="14862" width="3.875" style="115" customWidth="1"/>
    <col min="14863" max="15104" width="9" style="115"/>
    <col min="15105" max="15105" width="3.125" style="115" customWidth="1"/>
    <col min="15106" max="15106" width="17.5" style="115" customWidth="1"/>
    <col min="15107" max="15117" width="5" style="115" customWidth="1"/>
    <col min="15118" max="15118" width="3.875" style="115" customWidth="1"/>
    <col min="15119" max="15360" width="9" style="115"/>
    <col min="15361" max="15361" width="3.125" style="115" customWidth="1"/>
    <col min="15362" max="15362" width="17.5" style="115" customWidth="1"/>
    <col min="15363" max="15373" width="5" style="115" customWidth="1"/>
    <col min="15374" max="15374" width="3.875" style="115" customWidth="1"/>
    <col min="15375" max="15616" width="9" style="115"/>
    <col min="15617" max="15617" width="3.125" style="115" customWidth="1"/>
    <col min="15618" max="15618" width="17.5" style="115" customWidth="1"/>
    <col min="15619" max="15629" width="5" style="115" customWidth="1"/>
    <col min="15630" max="15630" width="3.875" style="115" customWidth="1"/>
    <col min="15631" max="15872" width="9" style="115"/>
    <col min="15873" max="15873" width="3.125" style="115" customWidth="1"/>
    <col min="15874" max="15874" width="17.5" style="115" customWidth="1"/>
    <col min="15875" max="15885" width="5" style="115" customWidth="1"/>
    <col min="15886" max="15886" width="3.875" style="115" customWidth="1"/>
    <col min="15887" max="16128" width="9" style="115"/>
    <col min="16129" max="16129" width="3.125" style="115" customWidth="1"/>
    <col min="16130" max="16130" width="17.5" style="115" customWidth="1"/>
    <col min="16131" max="16141" width="5" style="115" customWidth="1"/>
    <col min="16142" max="16142" width="3.875" style="115" customWidth="1"/>
    <col min="16143" max="16384" width="9" style="115"/>
  </cols>
  <sheetData>
    <row r="1" spans="2:29" ht="17.25" x14ac:dyDescent="0.2">
      <c r="B1" s="117" t="str">
        <f>LEFT(掲示用!A1,10)&amp;"　進路状況詳細"</f>
        <v>２０２４年３月卒業生　進路状況詳細</v>
      </c>
      <c r="J1" s="390">
        <f ca="1">TODAY()</f>
        <v>45384</v>
      </c>
      <c r="K1" s="390"/>
      <c r="L1" s="390"/>
      <c r="M1" s="381"/>
      <c r="O1" s="207"/>
      <c r="P1" s="391" t="str">
        <f>LEFT(B1,15)</f>
        <v>２０２４年３月卒業生　進路状況</v>
      </c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209"/>
    </row>
    <row r="2" spans="2:29" ht="14.25" x14ac:dyDescent="0.15">
      <c r="B2" s="118" t="s">
        <v>88</v>
      </c>
      <c r="O2" s="207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69"/>
      <c r="AC2" s="209"/>
    </row>
    <row r="3" spans="2:29" ht="14.25" customHeight="1" x14ac:dyDescent="0.15">
      <c r="B3" s="337" t="s">
        <v>90</v>
      </c>
      <c r="C3" s="344" t="s">
        <v>140</v>
      </c>
      <c r="D3" s="345"/>
      <c r="E3" s="344" t="s">
        <v>38</v>
      </c>
      <c r="F3" s="346"/>
      <c r="G3" s="347" t="s">
        <v>21</v>
      </c>
      <c r="H3" s="348"/>
      <c r="I3" s="344" t="s">
        <v>41</v>
      </c>
      <c r="J3" s="346"/>
      <c r="K3" s="347" t="s">
        <v>99</v>
      </c>
      <c r="L3" s="348"/>
      <c r="M3" s="339" t="s">
        <v>25</v>
      </c>
      <c r="O3" s="207"/>
      <c r="P3" s="209" t="s">
        <v>8</v>
      </c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69"/>
      <c r="AC3" s="209"/>
    </row>
    <row r="4" spans="2:29" ht="14.25" customHeight="1" x14ac:dyDescent="0.15">
      <c r="B4" s="338"/>
      <c r="C4" s="132" t="s">
        <v>47</v>
      </c>
      <c r="D4" s="132" t="s">
        <v>48</v>
      </c>
      <c r="E4" s="146" t="s">
        <v>47</v>
      </c>
      <c r="F4" s="146" t="s">
        <v>48</v>
      </c>
      <c r="G4" s="160" t="s">
        <v>47</v>
      </c>
      <c r="H4" s="176" t="s">
        <v>48</v>
      </c>
      <c r="I4" s="146" t="s">
        <v>47</v>
      </c>
      <c r="J4" s="146" t="s">
        <v>48</v>
      </c>
      <c r="K4" s="160" t="s">
        <v>47</v>
      </c>
      <c r="L4" s="176" t="s">
        <v>48</v>
      </c>
      <c r="M4" s="340"/>
      <c r="O4" s="207"/>
      <c r="P4" s="210"/>
      <c r="Q4" s="219" t="s">
        <v>140</v>
      </c>
      <c r="R4" s="219" t="s">
        <v>38</v>
      </c>
      <c r="S4" s="242" t="s">
        <v>108</v>
      </c>
      <c r="T4" s="209"/>
      <c r="U4" s="209"/>
      <c r="V4" s="209"/>
      <c r="W4" s="209"/>
      <c r="X4" s="262"/>
      <c r="Y4" s="209"/>
      <c r="Z4" s="209"/>
      <c r="AA4" s="209"/>
      <c r="AB4" s="269"/>
      <c r="AC4" s="209"/>
    </row>
    <row r="5" spans="2:29" ht="14.25" customHeight="1" x14ac:dyDescent="0.15">
      <c r="B5" s="119" t="s">
        <v>84</v>
      </c>
      <c r="C5" s="133"/>
      <c r="D5" s="133"/>
      <c r="E5" s="133">
        <v>3</v>
      </c>
      <c r="F5" s="133">
        <v>7</v>
      </c>
      <c r="G5" s="161">
        <f t="shared" ref="G5:H12" si="0">SUM(C5,E5)</f>
        <v>3</v>
      </c>
      <c r="H5" s="177">
        <f t="shared" si="0"/>
        <v>7</v>
      </c>
      <c r="I5" s="133">
        <v>1</v>
      </c>
      <c r="J5" s="133">
        <v>5</v>
      </c>
      <c r="K5" s="203">
        <f t="shared" ref="K5:L12" si="1">G5-I5</f>
        <v>2</v>
      </c>
      <c r="L5" s="205">
        <f t="shared" si="1"/>
        <v>2</v>
      </c>
      <c r="M5" s="192">
        <f t="shared" ref="M5:M12" si="2">SUM(G5:H5)</f>
        <v>10</v>
      </c>
      <c r="O5" s="207"/>
      <c r="P5" s="211" t="s">
        <v>23</v>
      </c>
      <c r="Q5" s="220">
        <f>C54</f>
        <v>4</v>
      </c>
      <c r="R5" s="220">
        <f>D54</f>
        <v>2</v>
      </c>
      <c r="S5" s="243">
        <f>Q5+R5</f>
        <v>6</v>
      </c>
      <c r="T5" s="209"/>
      <c r="U5" s="209"/>
      <c r="V5" s="209"/>
      <c r="W5" s="209"/>
      <c r="X5" s="209"/>
      <c r="Y5" s="209"/>
      <c r="Z5" s="209"/>
      <c r="AA5" s="209"/>
      <c r="AB5" s="269"/>
      <c r="AC5" s="209"/>
    </row>
    <row r="6" spans="2:29" ht="14.25" customHeight="1" x14ac:dyDescent="0.15">
      <c r="B6" s="119" t="s">
        <v>65</v>
      </c>
      <c r="C6" s="134"/>
      <c r="D6" s="134"/>
      <c r="E6" s="134">
        <v>10</v>
      </c>
      <c r="F6" s="134">
        <v>3</v>
      </c>
      <c r="G6" s="162">
        <f t="shared" si="0"/>
        <v>10</v>
      </c>
      <c r="H6" s="178">
        <f t="shared" si="0"/>
        <v>3</v>
      </c>
      <c r="I6" s="134">
        <v>10</v>
      </c>
      <c r="J6" s="134">
        <v>2</v>
      </c>
      <c r="K6" s="174">
        <f t="shared" si="1"/>
        <v>0</v>
      </c>
      <c r="L6" s="206">
        <f t="shared" si="1"/>
        <v>1</v>
      </c>
      <c r="M6" s="193">
        <f t="shared" si="2"/>
        <v>13</v>
      </c>
      <c r="O6" s="207"/>
      <c r="P6" s="212" t="s">
        <v>77</v>
      </c>
      <c r="Q6" s="221">
        <f>C55</f>
        <v>36</v>
      </c>
      <c r="R6" s="221">
        <f>D55</f>
        <v>37</v>
      </c>
      <c r="S6" s="244">
        <f>Q6+R6</f>
        <v>73</v>
      </c>
      <c r="T6" s="209"/>
      <c r="U6" s="209"/>
      <c r="V6" s="209"/>
      <c r="W6" s="209"/>
      <c r="X6" s="209"/>
      <c r="Y6" s="209"/>
      <c r="Z6" s="209"/>
      <c r="AA6" s="209"/>
      <c r="AB6" s="269"/>
      <c r="AC6" s="209"/>
    </row>
    <row r="7" spans="2:29" ht="14.25" customHeight="1" x14ac:dyDescent="0.15">
      <c r="B7" s="119" t="s">
        <v>86</v>
      </c>
      <c r="C7" s="134"/>
      <c r="D7" s="134"/>
      <c r="E7" s="134"/>
      <c r="F7" s="134">
        <v>1</v>
      </c>
      <c r="G7" s="162">
        <f t="shared" si="0"/>
        <v>0</v>
      </c>
      <c r="H7" s="178">
        <f t="shared" si="0"/>
        <v>1</v>
      </c>
      <c r="I7" s="134"/>
      <c r="J7" s="134"/>
      <c r="K7" s="204">
        <f t="shared" si="1"/>
        <v>0</v>
      </c>
      <c r="L7" s="206">
        <f t="shared" si="1"/>
        <v>1</v>
      </c>
      <c r="M7" s="193">
        <f t="shared" si="2"/>
        <v>1</v>
      </c>
      <c r="O7" s="207"/>
      <c r="P7" s="213" t="s">
        <v>108</v>
      </c>
      <c r="Q7" s="222">
        <f>Q5+Q6</f>
        <v>40</v>
      </c>
      <c r="R7" s="222">
        <f>R5+R6</f>
        <v>39</v>
      </c>
      <c r="S7" s="245">
        <f>S5+S6</f>
        <v>79</v>
      </c>
      <c r="T7" s="232"/>
      <c r="U7" s="209"/>
      <c r="V7" s="209"/>
      <c r="W7" s="209"/>
      <c r="X7" s="209"/>
      <c r="Y7" s="209"/>
      <c r="Z7" s="209"/>
      <c r="AA7" s="209"/>
      <c r="AB7" s="269"/>
      <c r="AC7" s="209"/>
    </row>
    <row r="8" spans="2:29" ht="14.25" customHeight="1" x14ac:dyDescent="0.15">
      <c r="B8" s="119" t="s">
        <v>64</v>
      </c>
      <c r="C8" s="134"/>
      <c r="D8" s="134"/>
      <c r="E8" s="134"/>
      <c r="F8" s="134">
        <v>4</v>
      </c>
      <c r="G8" s="162">
        <f t="shared" si="0"/>
        <v>0</v>
      </c>
      <c r="H8" s="178">
        <f t="shared" si="0"/>
        <v>4</v>
      </c>
      <c r="I8" s="134"/>
      <c r="J8" s="134">
        <v>4</v>
      </c>
      <c r="K8" s="204">
        <f t="shared" si="1"/>
        <v>0</v>
      </c>
      <c r="L8" s="206">
        <f t="shared" si="1"/>
        <v>0</v>
      </c>
      <c r="M8" s="193">
        <f t="shared" si="2"/>
        <v>4</v>
      </c>
      <c r="O8" s="207"/>
      <c r="P8" s="209"/>
      <c r="Q8" s="223"/>
      <c r="R8" s="223"/>
      <c r="S8" s="223"/>
      <c r="T8" s="258"/>
      <c r="U8" s="209"/>
      <c r="V8" s="209"/>
      <c r="W8" s="209"/>
      <c r="X8" s="209"/>
      <c r="Y8" s="209"/>
      <c r="Z8" s="209"/>
      <c r="AA8" s="209"/>
      <c r="AB8" s="269"/>
      <c r="AC8" s="209"/>
    </row>
    <row r="9" spans="2:29" ht="14.25" customHeight="1" x14ac:dyDescent="0.15">
      <c r="B9" s="119" t="s">
        <v>81</v>
      </c>
      <c r="C9" s="134"/>
      <c r="D9" s="134"/>
      <c r="E9" s="134"/>
      <c r="F9" s="134">
        <v>1</v>
      </c>
      <c r="G9" s="162">
        <f t="shared" si="0"/>
        <v>0</v>
      </c>
      <c r="H9" s="178">
        <f t="shared" si="0"/>
        <v>1</v>
      </c>
      <c r="I9" s="134"/>
      <c r="J9" s="134">
        <v>1</v>
      </c>
      <c r="K9" s="204">
        <f t="shared" si="1"/>
        <v>0</v>
      </c>
      <c r="L9" s="206">
        <f t="shared" si="1"/>
        <v>0</v>
      </c>
      <c r="M9" s="193">
        <f t="shared" si="2"/>
        <v>1</v>
      </c>
      <c r="O9" s="207"/>
      <c r="P9" s="209" t="s">
        <v>30</v>
      </c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69"/>
      <c r="AC9" s="209"/>
    </row>
    <row r="10" spans="2:29" ht="14.25" customHeight="1" x14ac:dyDescent="0.15">
      <c r="B10" s="119" t="s">
        <v>13</v>
      </c>
      <c r="C10" s="134"/>
      <c r="D10" s="134"/>
      <c r="E10" s="134">
        <v>10</v>
      </c>
      <c r="F10" s="134">
        <v>16</v>
      </c>
      <c r="G10" s="162">
        <f t="shared" si="0"/>
        <v>10</v>
      </c>
      <c r="H10" s="178">
        <f t="shared" si="0"/>
        <v>16</v>
      </c>
      <c r="I10" s="134">
        <v>10</v>
      </c>
      <c r="J10" s="134">
        <v>16</v>
      </c>
      <c r="K10" s="204">
        <f t="shared" si="1"/>
        <v>0</v>
      </c>
      <c r="L10" s="206">
        <f t="shared" si="1"/>
        <v>0</v>
      </c>
      <c r="M10" s="193">
        <f t="shared" si="2"/>
        <v>26</v>
      </c>
      <c r="O10" s="207"/>
      <c r="P10" s="351"/>
      <c r="Q10" s="352"/>
      <c r="R10" s="230" t="s">
        <v>70</v>
      </c>
      <c r="S10" s="246" t="s">
        <v>70</v>
      </c>
      <c r="T10" s="246" t="s">
        <v>43</v>
      </c>
      <c r="U10" s="246" t="s">
        <v>70</v>
      </c>
      <c r="V10" s="355" t="s">
        <v>116</v>
      </c>
      <c r="W10" s="246" t="s">
        <v>116</v>
      </c>
      <c r="X10" s="332" t="s">
        <v>108</v>
      </c>
      <c r="Y10" s="264"/>
      <c r="Z10" s="209"/>
      <c r="AA10" s="209"/>
      <c r="AB10" s="269"/>
      <c r="AC10" s="209"/>
    </row>
    <row r="11" spans="2:29" ht="14.25" customHeight="1" x14ac:dyDescent="0.15">
      <c r="B11" s="119" t="s">
        <v>59</v>
      </c>
      <c r="C11" s="134"/>
      <c r="D11" s="134"/>
      <c r="E11" s="134">
        <v>2</v>
      </c>
      <c r="F11" s="134"/>
      <c r="G11" s="162">
        <f t="shared" si="0"/>
        <v>2</v>
      </c>
      <c r="H11" s="178">
        <f t="shared" si="0"/>
        <v>0</v>
      </c>
      <c r="I11" s="134"/>
      <c r="J11" s="134"/>
      <c r="K11" s="204">
        <f t="shared" si="1"/>
        <v>2</v>
      </c>
      <c r="L11" s="206">
        <f t="shared" si="1"/>
        <v>0</v>
      </c>
      <c r="M11" s="193">
        <f t="shared" si="2"/>
        <v>2</v>
      </c>
      <c r="O11" s="207"/>
      <c r="P11" s="353"/>
      <c r="Q11" s="354"/>
      <c r="R11" s="231"/>
      <c r="S11" s="247" t="s">
        <v>116</v>
      </c>
      <c r="T11" s="247" t="s">
        <v>26</v>
      </c>
      <c r="U11" s="247" t="s">
        <v>34</v>
      </c>
      <c r="V11" s="356"/>
      <c r="W11" s="247" t="s">
        <v>34</v>
      </c>
      <c r="X11" s="333"/>
      <c r="Y11" s="264"/>
      <c r="Z11" s="209"/>
      <c r="AA11" s="209"/>
      <c r="AB11" s="269"/>
      <c r="AC11" s="209"/>
    </row>
    <row r="12" spans="2:29" ht="14.25" customHeight="1" x14ac:dyDescent="0.15">
      <c r="B12" s="119" t="s">
        <v>87</v>
      </c>
      <c r="C12" s="134"/>
      <c r="D12" s="134"/>
      <c r="E12" s="134"/>
      <c r="F12" s="134"/>
      <c r="G12" s="162">
        <f t="shared" si="0"/>
        <v>0</v>
      </c>
      <c r="H12" s="178">
        <f t="shared" si="0"/>
        <v>0</v>
      </c>
      <c r="I12" s="134"/>
      <c r="J12" s="134"/>
      <c r="K12" s="204">
        <f t="shared" si="1"/>
        <v>0</v>
      </c>
      <c r="L12" s="206">
        <f t="shared" si="1"/>
        <v>0</v>
      </c>
      <c r="M12" s="193">
        <f t="shared" si="2"/>
        <v>0</v>
      </c>
      <c r="O12" s="207"/>
      <c r="P12" s="334" t="s">
        <v>140</v>
      </c>
      <c r="Q12" s="224" t="s">
        <v>23</v>
      </c>
      <c r="R12" s="232">
        <f>C43</f>
        <v>4</v>
      </c>
      <c r="S12" s="248">
        <v>0</v>
      </c>
      <c r="T12" s="248">
        <f>C41</f>
        <v>0</v>
      </c>
      <c r="U12" s="248">
        <f>C47</f>
        <v>0</v>
      </c>
      <c r="V12" s="232">
        <f>C26</f>
        <v>0</v>
      </c>
      <c r="W12" s="248">
        <f>C49</f>
        <v>0</v>
      </c>
      <c r="X12" s="260">
        <f>SUM(R12:W12)</f>
        <v>4</v>
      </c>
      <c r="Y12" s="264"/>
      <c r="Z12" s="209"/>
      <c r="AA12" s="209"/>
      <c r="AB12" s="269"/>
      <c r="AC12" s="209"/>
    </row>
    <row r="13" spans="2:29" ht="14.25" customHeight="1" x14ac:dyDescent="0.15">
      <c r="B13" s="120" t="s">
        <v>91</v>
      </c>
      <c r="C13" s="135">
        <f t="shared" ref="C13:M13" si="3">SUM(C5:C12)</f>
        <v>0</v>
      </c>
      <c r="D13" s="135">
        <f t="shared" si="3"/>
        <v>0</v>
      </c>
      <c r="E13" s="135">
        <f t="shared" si="3"/>
        <v>25</v>
      </c>
      <c r="F13" s="135">
        <f t="shared" si="3"/>
        <v>32</v>
      </c>
      <c r="G13" s="163">
        <f t="shared" si="3"/>
        <v>25</v>
      </c>
      <c r="H13" s="179">
        <f t="shared" si="3"/>
        <v>32</v>
      </c>
      <c r="I13" s="135">
        <f t="shared" si="3"/>
        <v>21</v>
      </c>
      <c r="J13" s="135">
        <f t="shared" si="3"/>
        <v>28</v>
      </c>
      <c r="K13" s="171">
        <f t="shared" si="3"/>
        <v>4</v>
      </c>
      <c r="L13" s="187">
        <f t="shared" si="3"/>
        <v>4</v>
      </c>
      <c r="M13" s="199">
        <f t="shared" si="3"/>
        <v>57</v>
      </c>
      <c r="O13" s="207"/>
      <c r="P13" s="335"/>
      <c r="Q13" s="225" t="s">
        <v>77</v>
      </c>
      <c r="R13" s="233">
        <f>D43</f>
        <v>2</v>
      </c>
      <c r="S13" s="249">
        <v>0</v>
      </c>
      <c r="T13" s="249">
        <f>D41</f>
        <v>1</v>
      </c>
      <c r="U13" s="249">
        <f>D47</f>
        <v>0</v>
      </c>
      <c r="V13" s="233">
        <f>D26</f>
        <v>0</v>
      </c>
      <c r="W13" s="249">
        <f>D49</f>
        <v>0</v>
      </c>
      <c r="X13" s="234">
        <f>SUM(R13:W13)</f>
        <v>3</v>
      </c>
      <c r="Y13" s="264"/>
      <c r="Z13" s="209"/>
      <c r="AA13" s="209"/>
      <c r="AB13" s="269"/>
      <c r="AC13" s="209"/>
    </row>
    <row r="14" spans="2:29" ht="14.25" customHeight="1" x14ac:dyDescent="0.15">
      <c r="O14" s="207"/>
      <c r="P14" s="335"/>
      <c r="Q14" s="226" t="s">
        <v>108</v>
      </c>
      <c r="R14" s="234">
        <f>R12+R13</f>
        <v>6</v>
      </c>
      <c r="S14" s="250">
        <v>0</v>
      </c>
      <c r="T14" s="250">
        <f>T12+T13</f>
        <v>1</v>
      </c>
      <c r="U14" s="250">
        <f>U12+U13</f>
        <v>0</v>
      </c>
      <c r="V14" s="234">
        <f>V12+V13</f>
        <v>0</v>
      </c>
      <c r="W14" s="250">
        <f>W12+W13</f>
        <v>0</v>
      </c>
      <c r="X14" s="234">
        <f>SUM(R14:W14)</f>
        <v>7</v>
      </c>
      <c r="Y14" s="264"/>
      <c r="Z14" s="209"/>
      <c r="AA14" s="209"/>
      <c r="AB14" s="269"/>
      <c r="AC14" s="209"/>
    </row>
    <row r="15" spans="2:29" ht="14.25" x14ac:dyDescent="0.15">
      <c r="B15" s="118" t="s">
        <v>31</v>
      </c>
      <c r="O15" s="207"/>
      <c r="P15" s="336"/>
      <c r="Q15" s="227" t="s">
        <v>20</v>
      </c>
      <c r="R15" s="235">
        <f>R14/X14</f>
        <v>0.8571428571428571</v>
      </c>
      <c r="S15" s="251">
        <f>S14/X14</f>
        <v>0</v>
      </c>
      <c r="T15" s="251">
        <f>T14/X14</f>
        <v>0.14285714285714285</v>
      </c>
      <c r="U15" s="251">
        <f>U14/X14</f>
        <v>0</v>
      </c>
      <c r="V15" s="235">
        <f>V14/X14</f>
        <v>0</v>
      </c>
      <c r="W15" s="251">
        <f>W14/X14</f>
        <v>0</v>
      </c>
      <c r="X15" s="263"/>
      <c r="Y15" s="264"/>
      <c r="Z15" s="209"/>
      <c r="AA15" s="209"/>
      <c r="AB15" s="269"/>
      <c r="AC15" s="209"/>
    </row>
    <row r="16" spans="2:29" ht="14.25" customHeight="1" x14ac:dyDescent="0.15">
      <c r="B16" s="337" t="s">
        <v>90</v>
      </c>
      <c r="C16" s="344" t="s">
        <v>140</v>
      </c>
      <c r="D16" s="345"/>
      <c r="E16" s="344" t="s">
        <v>38</v>
      </c>
      <c r="F16" s="346"/>
      <c r="G16" s="347" t="s">
        <v>21</v>
      </c>
      <c r="H16" s="348"/>
      <c r="I16" s="344" t="s">
        <v>41</v>
      </c>
      <c r="J16" s="346"/>
      <c r="K16" s="347" t="s">
        <v>99</v>
      </c>
      <c r="L16" s="348"/>
      <c r="M16" s="339" t="s">
        <v>25</v>
      </c>
      <c r="O16" s="207"/>
      <c r="P16" s="341" t="s">
        <v>4</v>
      </c>
      <c r="Q16" s="228" t="s">
        <v>23</v>
      </c>
      <c r="R16" s="236">
        <f>E42</f>
        <v>10</v>
      </c>
      <c r="S16" s="252">
        <v>0</v>
      </c>
      <c r="T16" s="252">
        <f>E41</f>
        <v>1</v>
      </c>
      <c r="U16" s="252">
        <f>E47</f>
        <v>0</v>
      </c>
      <c r="V16" s="236">
        <f>E26</f>
        <v>25</v>
      </c>
      <c r="W16" s="252">
        <f>E49</f>
        <v>0</v>
      </c>
      <c r="X16" s="237">
        <f>SUM(R16:W16)</f>
        <v>36</v>
      </c>
      <c r="Y16" s="264"/>
      <c r="Z16" s="209"/>
      <c r="AA16" s="209"/>
      <c r="AB16" s="269"/>
      <c r="AC16" s="209"/>
    </row>
    <row r="17" spans="2:29" ht="14.25" customHeight="1" x14ac:dyDescent="0.15">
      <c r="B17" s="338"/>
      <c r="C17" s="132" t="s">
        <v>47</v>
      </c>
      <c r="D17" s="132" t="s">
        <v>48</v>
      </c>
      <c r="E17" s="146" t="s">
        <v>47</v>
      </c>
      <c r="F17" s="146" t="s">
        <v>48</v>
      </c>
      <c r="G17" s="160" t="s">
        <v>47</v>
      </c>
      <c r="H17" s="176" t="s">
        <v>48</v>
      </c>
      <c r="I17" s="146" t="s">
        <v>47</v>
      </c>
      <c r="J17" s="146" t="s">
        <v>48</v>
      </c>
      <c r="K17" s="160" t="s">
        <v>47</v>
      </c>
      <c r="L17" s="176" t="s">
        <v>48</v>
      </c>
      <c r="M17" s="340"/>
      <c r="O17" s="207"/>
      <c r="P17" s="342"/>
      <c r="Q17" s="225" t="s">
        <v>77</v>
      </c>
      <c r="R17" s="233">
        <f>F42</f>
        <v>6</v>
      </c>
      <c r="S17" s="249">
        <v>0</v>
      </c>
      <c r="T17" s="249">
        <f>F41</f>
        <v>0</v>
      </c>
      <c r="U17" s="249">
        <f>F47</f>
        <v>0</v>
      </c>
      <c r="V17" s="233">
        <f>F26</f>
        <v>31</v>
      </c>
      <c r="W17" s="249">
        <f>F49</f>
        <v>0</v>
      </c>
      <c r="X17" s="234">
        <f>SUM(R17:W17)</f>
        <v>37</v>
      </c>
      <c r="Y17" s="264"/>
      <c r="Z17" s="209"/>
      <c r="AA17" s="209"/>
      <c r="AB17" s="269"/>
      <c r="AC17" s="209"/>
    </row>
    <row r="18" spans="2:29" ht="14.25" customHeight="1" x14ac:dyDescent="0.15">
      <c r="B18" s="119" t="s">
        <v>84</v>
      </c>
      <c r="C18" s="133"/>
      <c r="D18" s="133"/>
      <c r="E18" s="133">
        <v>3</v>
      </c>
      <c r="F18" s="133">
        <v>7</v>
      </c>
      <c r="G18" s="161">
        <f t="shared" ref="G18:H25" si="4">SUM(C18,E18)</f>
        <v>3</v>
      </c>
      <c r="H18" s="177">
        <f t="shared" si="4"/>
        <v>7</v>
      </c>
      <c r="I18" s="133">
        <v>1</v>
      </c>
      <c r="J18" s="133">
        <v>5</v>
      </c>
      <c r="K18" s="203">
        <f t="shared" ref="K18:L25" si="5">G18-I18</f>
        <v>2</v>
      </c>
      <c r="L18" s="205">
        <f t="shared" si="5"/>
        <v>2</v>
      </c>
      <c r="M18" s="192">
        <f t="shared" ref="M18:M25" si="6">SUM(G18:H18)</f>
        <v>10</v>
      </c>
      <c r="O18" s="207"/>
      <c r="P18" s="342"/>
      <c r="Q18" s="226" t="s">
        <v>108</v>
      </c>
      <c r="R18" s="234">
        <f>R16+R17</f>
        <v>16</v>
      </c>
      <c r="S18" s="250">
        <v>0</v>
      </c>
      <c r="T18" s="250">
        <f>T16+T17</f>
        <v>1</v>
      </c>
      <c r="U18" s="250">
        <f>U16+U17</f>
        <v>0</v>
      </c>
      <c r="V18" s="234">
        <f>V16+V17</f>
        <v>56</v>
      </c>
      <c r="W18" s="250">
        <f>W16+W17</f>
        <v>0</v>
      </c>
      <c r="X18" s="234">
        <f>SUM(R18:W18)</f>
        <v>73</v>
      </c>
      <c r="Y18" s="264"/>
      <c r="Z18" s="209"/>
      <c r="AA18" s="209"/>
      <c r="AB18" s="269"/>
      <c r="AC18" s="209"/>
    </row>
    <row r="19" spans="2:29" ht="14.25" customHeight="1" x14ac:dyDescent="0.15">
      <c r="B19" s="119" t="s">
        <v>65</v>
      </c>
      <c r="C19" s="134"/>
      <c r="D19" s="134"/>
      <c r="E19" s="134">
        <v>10</v>
      </c>
      <c r="F19" s="134">
        <v>2</v>
      </c>
      <c r="G19" s="162">
        <f t="shared" si="4"/>
        <v>10</v>
      </c>
      <c r="H19" s="178">
        <f t="shared" si="4"/>
        <v>2</v>
      </c>
      <c r="I19" s="134">
        <v>10</v>
      </c>
      <c r="J19" s="134">
        <v>2</v>
      </c>
      <c r="K19" s="174">
        <f t="shared" si="5"/>
        <v>0</v>
      </c>
      <c r="L19" s="206">
        <f t="shared" si="5"/>
        <v>0</v>
      </c>
      <c r="M19" s="193">
        <f t="shared" si="6"/>
        <v>12</v>
      </c>
      <c r="O19" s="207"/>
      <c r="P19" s="343"/>
      <c r="Q19" s="226" t="s">
        <v>20</v>
      </c>
      <c r="R19" s="235">
        <f>R18/X18</f>
        <v>0.21917808219178081</v>
      </c>
      <c r="S19" s="251">
        <f>S18/X18</f>
        <v>0</v>
      </c>
      <c r="T19" s="251">
        <f>T18/X18</f>
        <v>1.3698630136986301E-2</v>
      </c>
      <c r="U19" s="251">
        <f>U18/X18</f>
        <v>0</v>
      </c>
      <c r="V19" s="235">
        <f>V18/X18</f>
        <v>0.76712328767123283</v>
      </c>
      <c r="W19" s="251">
        <f>W18/X18</f>
        <v>0</v>
      </c>
      <c r="X19" s="263"/>
      <c r="Y19" s="264"/>
      <c r="Z19" s="209"/>
      <c r="AA19" s="209"/>
      <c r="AB19" s="269"/>
      <c r="AC19" s="209"/>
    </row>
    <row r="20" spans="2:29" ht="14.25" customHeight="1" x14ac:dyDescent="0.15">
      <c r="B20" s="119" t="s">
        <v>86</v>
      </c>
      <c r="C20" s="134"/>
      <c r="D20" s="134"/>
      <c r="E20" s="134"/>
      <c r="F20" s="134">
        <v>1</v>
      </c>
      <c r="G20" s="162">
        <f t="shared" si="4"/>
        <v>0</v>
      </c>
      <c r="H20" s="178">
        <f t="shared" si="4"/>
        <v>1</v>
      </c>
      <c r="I20" s="134"/>
      <c r="J20" s="134"/>
      <c r="K20" s="204">
        <f t="shared" si="5"/>
        <v>0</v>
      </c>
      <c r="L20" s="206">
        <f t="shared" si="5"/>
        <v>1</v>
      </c>
      <c r="M20" s="193">
        <f t="shared" si="6"/>
        <v>1</v>
      </c>
      <c r="O20" s="207"/>
      <c r="P20" s="341" t="s">
        <v>109</v>
      </c>
      <c r="Q20" s="228" t="s">
        <v>23</v>
      </c>
      <c r="R20" s="237">
        <f t="shared" ref="R20:X22" si="7">R12+R16</f>
        <v>14</v>
      </c>
      <c r="S20" s="253">
        <f t="shared" si="7"/>
        <v>0</v>
      </c>
      <c r="T20" s="253">
        <f t="shared" si="7"/>
        <v>1</v>
      </c>
      <c r="U20" s="253">
        <f t="shared" si="7"/>
        <v>0</v>
      </c>
      <c r="V20" s="237">
        <f t="shared" si="7"/>
        <v>25</v>
      </c>
      <c r="W20" s="253">
        <f t="shared" si="7"/>
        <v>0</v>
      </c>
      <c r="X20" s="237">
        <f t="shared" si="7"/>
        <v>40</v>
      </c>
      <c r="Y20" s="264"/>
      <c r="Z20" s="209"/>
      <c r="AA20" s="209"/>
      <c r="AB20" s="269"/>
      <c r="AC20" s="209"/>
    </row>
    <row r="21" spans="2:29" ht="14.25" customHeight="1" x14ac:dyDescent="0.15">
      <c r="B21" s="119" t="s">
        <v>64</v>
      </c>
      <c r="C21" s="134"/>
      <c r="D21" s="134"/>
      <c r="E21" s="134"/>
      <c r="F21" s="134">
        <v>4</v>
      </c>
      <c r="G21" s="162">
        <f t="shared" si="4"/>
        <v>0</v>
      </c>
      <c r="H21" s="178">
        <f t="shared" si="4"/>
        <v>4</v>
      </c>
      <c r="I21" s="134"/>
      <c r="J21" s="134">
        <v>4</v>
      </c>
      <c r="K21" s="204">
        <f t="shared" si="5"/>
        <v>0</v>
      </c>
      <c r="L21" s="206">
        <f t="shared" si="5"/>
        <v>0</v>
      </c>
      <c r="M21" s="193">
        <f t="shared" si="6"/>
        <v>4</v>
      </c>
      <c r="O21" s="207"/>
      <c r="P21" s="342"/>
      <c r="Q21" s="225" t="s">
        <v>77</v>
      </c>
      <c r="R21" s="234">
        <f t="shared" si="7"/>
        <v>8</v>
      </c>
      <c r="S21" s="250">
        <f t="shared" si="7"/>
        <v>0</v>
      </c>
      <c r="T21" s="250">
        <f t="shared" si="7"/>
        <v>1</v>
      </c>
      <c r="U21" s="250">
        <f t="shared" si="7"/>
        <v>0</v>
      </c>
      <c r="V21" s="234">
        <f t="shared" si="7"/>
        <v>31</v>
      </c>
      <c r="W21" s="250">
        <f t="shared" si="7"/>
        <v>0</v>
      </c>
      <c r="X21" s="234">
        <f t="shared" si="7"/>
        <v>40</v>
      </c>
      <c r="Y21" s="264"/>
      <c r="Z21" s="381" t="s">
        <v>46</v>
      </c>
      <c r="AA21" s="381"/>
      <c r="AB21" s="269"/>
      <c r="AC21" s="209"/>
    </row>
    <row r="22" spans="2:29" ht="14.25" customHeight="1" x14ac:dyDescent="0.15">
      <c r="B22" s="119" t="s">
        <v>49</v>
      </c>
      <c r="C22" s="134"/>
      <c r="D22" s="134"/>
      <c r="E22" s="134"/>
      <c r="F22" s="134">
        <v>1</v>
      </c>
      <c r="G22" s="162">
        <f t="shared" si="4"/>
        <v>0</v>
      </c>
      <c r="H22" s="178">
        <f t="shared" si="4"/>
        <v>1</v>
      </c>
      <c r="I22" s="134"/>
      <c r="J22" s="134">
        <v>1</v>
      </c>
      <c r="K22" s="204">
        <f t="shared" si="5"/>
        <v>0</v>
      </c>
      <c r="L22" s="206">
        <f t="shared" si="5"/>
        <v>0</v>
      </c>
      <c r="M22" s="193">
        <f t="shared" si="6"/>
        <v>1</v>
      </c>
      <c r="O22" s="207"/>
      <c r="P22" s="342"/>
      <c r="Q22" s="225" t="s">
        <v>108</v>
      </c>
      <c r="R22" s="234">
        <f t="shared" si="7"/>
        <v>22</v>
      </c>
      <c r="S22" s="250">
        <f t="shared" si="7"/>
        <v>0</v>
      </c>
      <c r="T22" s="250">
        <f t="shared" si="7"/>
        <v>2</v>
      </c>
      <c r="U22" s="250">
        <f t="shared" si="7"/>
        <v>0</v>
      </c>
      <c r="V22" s="234">
        <f t="shared" si="7"/>
        <v>56</v>
      </c>
      <c r="W22" s="250">
        <f t="shared" si="7"/>
        <v>0</v>
      </c>
      <c r="X22" s="234">
        <f t="shared" si="7"/>
        <v>80</v>
      </c>
      <c r="Y22" s="264"/>
      <c r="Z22" s="209"/>
      <c r="AA22" s="265"/>
      <c r="AB22" s="269"/>
      <c r="AC22" s="209"/>
    </row>
    <row r="23" spans="2:29" ht="14.25" customHeight="1" x14ac:dyDescent="0.15">
      <c r="B23" s="119" t="s">
        <v>13</v>
      </c>
      <c r="C23" s="134"/>
      <c r="D23" s="134"/>
      <c r="E23" s="134">
        <v>10</v>
      </c>
      <c r="F23" s="134">
        <v>16</v>
      </c>
      <c r="G23" s="162">
        <f t="shared" si="4"/>
        <v>10</v>
      </c>
      <c r="H23" s="178">
        <f t="shared" si="4"/>
        <v>16</v>
      </c>
      <c r="I23" s="134">
        <v>10</v>
      </c>
      <c r="J23" s="134">
        <v>16</v>
      </c>
      <c r="K23" s="204">
        <f t="shared" si="5"/>
        <v>0</v>
      </c>
      <c r="L23" s="206">
        <f t="shared" si="5"/>
        <v>0</v>
      </c>
      <c r="M23" s="193">
        <f t="shared" si="6"/>
        <v>26</v>
      </c>
      <c r="O23" s="207"/>
      <c r="P23" s="343"/>
      <c r="Q23" s="225" t="s">
        <v>20</v>
      </c>
      <c r="R23" s="238">
        <f>R22/X22</f>
        <v>0.27500000000000002</v>
      </c>
      <c r="S23" s="254">
        <f>S22/X22</f>
        <v>0</v>
      </c>
      <c r="T23" s="254">
        <f>T22/X22</f>
        <v>2.5000000000000001E-2</v>
      </c>
      <c r="U23" s="254">
        <f>U22/X22</f>
        <v>0</v>
      </c>
      <c r="V23" s="238">
        <f>V22/X22</f>
        <v>0.7</v>
      </c>
      <c r="W23" s="254">
        <f>W22/X22</f>
        <v>0</v>
      </c>
      <c r="X23" s="263"/>
      <c r="Y23" s="264"/>
      <c r="Z23" s="209"/>
      <c r="AA23" s="209"/>
      <c r="AB23" s="269"/>
      <c r="AC23" s="209"/>
    </row>
    <row r="24" spans="2:29" ht="14.25" customHeight="1" x14ac:dyDescent="0.15">
      <c r="B24" s="119" t="s">
        <v>59</v>
      </c>
      <c r="C24" s="134"/>
      <c r="D24" s="134"/>
      <c r="E24" s="134">
        <v>2</v>
      </c>
      <c r="F24" s="134"/>
      <c r="G24" s="162">
        <f t="shared" si="4"/>
        <v>2</v>
      </c>
      <c r="H24" s="178">
        <f t="shared" si="4"/>
        <v>0</v>
      </c>
      <c r="I24" s="134"/>
      <c r="J24" s="134"/>
      <c r="K24" s="204">
        <f t="shared" si="5"/>
        <v>2</v>
      </c>
      <c r="L24" s="206">
        <f t="shared" si="5"/>
        <v>0</v>
      </c>
      <c r="M24" s="193">
        <f t="shared" si="6"/>
        <v>2</v>
      </c>
      <c r="O24" s="207"/>
      <c r="P24" s="214" t="s">
        <v>136</v>
      </c>
      <c r="Q24" s="214"/>
      <c r="R24" s="214"/>
      <c r="S24" s="255"/>
      <c r="T24" s="255"/>
      <c r="U24" s="214"/>
      <c r="V24" s="223" t="s">
        <v>11</v>
      </c>
      <c r="W24" s="223"/>
      <c r="X24" s="223"/>
      <c r="Y24" s="209"/>
      <c r="Z24" s="209"/>
      <c r="AA24" s="209"/>
      <c r="AB24" s="269"/>
      <c r="AC24" s="209"/>
    </row>
    <row r="25" spans="2:29" ht="14.25" customHeight="1" x14ac:dyDescent="0.15">
      <c r="B25" s="119" t="s">
        <v>87</v>
      </c>
      <c r="C25" s="134"/>
      <c r="D25" s="134"/>
      <c r="E25" s="134"/>
      <c r="F25" s="134"/>
      <c r="G25" s="162">
        <f t="shared" si="4"/>
        <v>0</v>
      </c>
      <c r="H25" s="178">
        <f t="shared" si="4"/>
        <v>0</v>
      </c>
      <c r="I25" s="134"/>
      <c r="J25" s="134"/>
      <c r="K25" s="204">
        <f t="shared" si="5"/>
        <v>0</v>
      </c>
      <c r="L25" s="206">
        <f t="shared" si="5"/>
        <v>0</v>
      </c>
      <c r="M25" s="193">
        <f t="shared" si="6"/>
        <v>0</v>
      </c>
      <c r="O25" s="207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69"/>
      <c r="AC25" s="209"/>
    </row>
    <row r="26" spans="2:29" ht="14.25" customHeight="1" x14ac:dyDescent="0.15">
      <c r="B26" s="121" t="s">
        <v>91</v>
      </c>
      <c r="C26" s="135">
        <f t="shared" ref="C26:M26" si="8">SUM(C18:C25)</f>
        <v>0</v>
      </c>
      <c r="D26" s="135">
        <f t="shared" si="8"/>
        <v>0</v>
      </c>
      <c r="E26" s="135">
        <f t="shared" si="8"/>
        <v>25</v>
      </c>
      <c r="F26" s="135">
        <f t="shared" si="8"/>
        <v>31</v>
      </c>
      <c r="G26" s="163">
        <f t="shared" si="8"/>
        <v>25</v>
      </c>
      <c r="H26" s="179">
        <f t="shared" si="8"/>
        <v>31</v>
      </c>
      <c r="I26" s="135">
        <f t="shared" si="8"/>
        <v>21</v>
      </c>
      <c r="J26" s="135">
        <f t="shared" si="8"/>
        <v>28</v>
      </c>
      <c r="K26" s="171">
        <f t="shared" si="8"/>
        <v>4</v>
      </c>
      <c r="L26" s="187">
        <f t="shared" si="8"/>
        <v>3</v>
      </c>
      <c r="M26" s="199">
        <f t="shared" si="8"/>
        <v>56</v>
      </c>
      <c r="O26" s="207"/>
      <c r="P26" s="209" t="s">
        <v>110</v>
      </c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69"/>
      <c r="AC26" s="209"/>
    </row>
    <row r="27" spans="2:29" ht="14.25" customHeight="1" thickTop="1" thickBot="1" x14ac:dyDescent="0.2">
      <c r="O27" s="207"/>
      <c r="P27" s="351"/>
      <c r="Q27" s="352"/>
      <c r="R27" s="382" t="s">
        <v>115</v>
      </c>
      <c r="S27" s="383"/>
      <c r="T27" s="383"/>
      <c r="U27" s="383"/>
      <c r="V27" s="383"/>
      <c r="W27" s="384"/>
      <c r="X27" s="385" t="s">
        <v>96</v>
      </c>
      <c r="Y27" s="383"/>
      <c r="Z27" s="383"/>
      <c r="AA27" s="383"/>
      <c r="AB27" s="384"/>
      <c r="AC27" s="209"/>
    </row>
    <row r="28" spans="2:29" ht="14.25" customHeight="1" thickBot="1" x14ac:dyDescent="0.2">
      <c r="B28" s="118" t="s">
        <v>92</v>
      </c>
      <c r="J28" s="1"/>
      <c r="K28" s="386"/>
      <c r="L28" s="386"/>
      <c r="M28" s="386"/>
      <c r="O28" s="207"/>
      <c r="P28" s="357"/>
      <c r="Q28" s="358"/>
      <c r="R28" s="230" t="s">
        <v>79</v>
      </c>
      <c r="S28" s="246" t="s">
        <v>117</v>
      </c>
      <c r="T28" s="359" t="s">
        <v>103</v>
      </c>
      <c r="U28" s="360"/>
      <c r="V28" s="387" t="s">
        <v>256</v>
      </c>
      <c r="W28" s="230" t="s">
        <v>54</v>
      </c>
      <c r="X28" s="230" t="s">
        <v>61</v>
      </c>
      <c r="Y28" s="246" t="s">
        <v>121</v>
      </c>
      <c r="Z28" s="246" t="s">
        <v>12</v>
      </c>
      <c r="AA28" s="246" t="s">
        <v>79</v>
      </c>
      <c r="AB28" s="270" t="s">
        <v>45</v>
      </c>
      <c r="AC28" s="264"/>
    </row>
    <row r="29" spans="2:29" ht="14.25" customHeight="1" thickTop="1" x14ac:dyDescent="0.15">
      <c r="B29" s="337" t="s">
        <v>69</v>
      </c>
      <c r="C29" s="344" t="s">
        <v>140</v>
      </c>
      <c r="D29" s="346"/>
      <c r="E29" s="344" t="s">
        <v>38</v>
      </c>
      <c r="F29" s="346"/>
      <c r="G29" s="347" t="s">
        <v>21</v>
      </c>
      <c r="H29" s="348"/>
      <c r="I29" s="339" t="s">
        <v>25</v>
      </c>
      <c r="O29" s="207"/>
      <c r="P29" s="357"/>
      <c r="Q29" s="358"/>
      <c r="R29" s="239"/>
      <c r="S29" s="256"/>
      <c r="T29" s="361"/>
      <c r="U29" s="362"/>
      <c r="V29" s="388"/>
      <c r="W29" s="239" t="s">
        <v>119</v>
      </c>
      <c r="X29" s="239"/>
      <c r="Y29" s="256"/>
      <c r="Z29" s="256"/>
      <c r="AA29" s="256" t="s">
        <v>5</v>
      </c>
      <c r="AB29" s="271" t="s">
        <v>75</v>
      </c>
      <c r="AC29" s="264"/>
    </row>
    <row r="30" spans="2:29" ht="14.25" customHeight="1" thickBot="1" x14ac:dyDescent="0.2">
      <c r="B30" s="363"/>
      <c r="C30" s="132" t="s">
        <v>47</v>
      </c>
      <c r="D30" s="132" t="s">
        <v>48</v>
      </c>
      <c r="E30" s="146" t="s">
        <v>47</v>
      </c>
      <c r="F30" s="146" t="s">
        <v>48</v>
      </c>
      <c r="G30" s="160" t="s">
        <v>47</v>
      </c>
      <c r="H30" s="176" t="s">
        <v>48</v>
      </c>
      <c r="I30" s="340"/>
      <c r="O30" s="207"/>
      <c r="P30" s="353"/>
      <c r="Q30" s="354"/>
      <c r="R30" s="240" t="s">
        <v>63</v>
      </c>
      <c r="S30" s="247" t="s">
        <v>118</v>
      </c>
      <c r="T30" s="259" t="s">
        <v>41</v>
      </c>
      <c r="U30" s="259" t="s">
        <v>255</v>
      </c>
      <c r="V30" s="389"/>
      <c r="W30" s="240" t="s">
        <v>25</v>
      </c>
      <c r="X30" s="240" t="s">
        <v>75</v>
      </c>
      <c r="Y30" s="247" t="s">
        <v>61</v>
      </c>
      <c r="Z30" s="247" t="s">
        <v>122</v>
      </c>
      <c r="AA30" s="247" t="s">
        <v>254</v>
      </c>
      <c r="AB30" s="272" t="s">
        <v>25</v>
      </c>
      <c r="AC30" s="264"/>
    </row>
    <row r="31" spans="2:29" ht="14.25" customHeight="1" x14ac:dyDescent="0.15">
      <c r="B31" s="119" t="s">
        <v>14</v>
      </c>
      <c r="C31" s="133">
        <v>1</v>
      </c>
      <c r="D31" s="133"/>
      <c r="E31" s="133">
        <v>3</v>
      </c>
      <c r="F31" s="150">
        <v>1</v>
      </c>
      <c r="G31" s="164">
        <f>SUM(C31,E31)</f>
        <v>4</v>
      </c>
      <c r="H31" s="180">
        <f t="shared" ref="H31:H41" si="9">SUM(D31,F31)</f>
        <v>1</v>
      </c>
      <c r="I31" s="192">
        <f t="shared" ref="I31:I41" si="10">SUM(C31:F31)</f>
        <v>5</v>
      </c>
      <c r="O31" s="207"/>
      <c r="P31" s="215" t="s">
        <v>141</v>
      </c>
      <c r="Q31" s="224" t="s">
        <v>23</v>
      </c>
      <c r="R31" s="232">
        <f>SUM(C31:C35,C41)</f>
        <v>4</v>
      </c>
      <c r="S31" s="248">
        <f>C36</f>
        <v>0</v>
      </c>
      <c r="T31" s="248">
        <f>C37</f>
        <v>0</v>
      </c>
      <c r="U31" s="248">
        <f>C38</f>
        <v>0</v>
      </c>
      <c r="V31" s="248">
        <f>SUM(C39:C40)</f>
        <v>0</v>
      </c>
      <c r="W31" s="260">
        <f>SUM(R31:V31)</f>
        <v>4</v>
      </c>
      <c r="X31" s="232">
        <f>SUM(C18:C19)</f>
        <v>0</v>
      </c>
      <c r="Y31" s="248">
        <f>SUM(C20:C21)</f>
        <v>0</v>
      </c>
      <c r="Z31" s="248">
        <f>SUM(C22:C23,C25)</f>
        <v>0</v>
      </c>
      <c r="AA31" s="248">
        <f>C24</f>
        <v>0</v>
      </c>
      <c r="AB31" s="273">
        <f t="shared" ref="AB31:AB36" si="11">SUM(X31:AA31)</f>
        <v>0</v>
      </c>
      <c r="AC31" s="264"/>
    </row>
    <row r="32" spans="2:29" ht="14.25" customHeight="1" x14ac:dyDescent="0.15">
      <c r="B32" s="119" t="s">
        <v>93</v>
      </c>
      <c r="C32" s="134">
        <v>1</v>
      </c>
      <c r="D32" s="134"/>
      <c r="E32" s="134"/>
      <c r="F32" s="151">
        <v>1</v>
      </c>
      <c r="G32" s="165">
        <f t="shared" ref="G32:G41" si="12">SUM(C32,E32)</f>
        <v>1</v>
      </c>
      <c r="H32" s="181">
        <f t="shared" si="9"/>
        <v>1</v>
      </c>
      <c r="I32" s="193">
        <f t="shared" si="10"/>
        <v>2</v>
      </c>
      <c r="O32" s="207"/>
      <c r="P32" s="215" t="s">
        <v>143</v>
      </c>
      <c r="Q32" s="225" t="s">
        <v>77</v>
      </c>
      <c r="R32" s="233">
        <f>SUM(D31:D35,D41)</f>
        <v>1</v>
      </c>
      <c r="S32" s="249">
        <f>D36</f>
        <v>0</v>
      </c>
      <c r="T32" s="249">
        <f>D37</f>
        <v>1</v>
      </c>
      <c r="U32" s="249">
        <f>D38</f>
        <v>0</v>
      </c>
      <c r="V32" s="249">
        <f>SUM(D39:D40)</f>
        <v>0</v>
      </c>
      <c r="W32" s="234">
        <f>SUM(R32:V32)</f>
        <v>2</v>
      </c>
      <c r="X32" s="233">
        <f>SUM(D18:D19)</f>
        <v>0</v>
      </c>
      <c r="Y32" s="249">
        <f>SUM(D20:D21)</f>
        <v>0</v>
      </c>
      <c r="Z32" s="249">
        <f>SUM(D22:D23,D25)</f>
        <v>0</v>
      </c>
      <c r="AA32" s="249">
        <f>D24</f>
        <v>0</v>
      </c>
      <c r="AB32" s="274">
        <f t="shared" si="11"/>
        <v>0</v>
      </c>
      <c r="AC32" s="264"/>
    </row>
    <row r="33" spans="1:29" ht="14.25" customHeight="1" x14ac:dyDescent="0.15">
      <c r="B33" s="119" t="s">
        <v>40</v>
      </c>
      <c r="C33" s="134">
        <v>1</v>
      </c>
      <c r="D33" s="134"/>
      <c r="E33" s="134"/>
      <c r="F33" s="151"/>
      <c r="G33" s="165">
        <f t="shared" si="12"/>
        <v>1</v>
      </c>
      <c r="H33" s="181">
        <f t="shared" si="9"/>
        <v>0</v>
      </c>
      <c r="I33" s="193">
        <f t="shared" si="10"/>
        <v>1</v>
      </c>
      <c r="O33" s="207"/>
      <c r="P33" s="215" t="s">
        <v>112</v>
      </c>
      <c r="Q33" s="226" t="s">
        <v>108</v>
      </c>
      <c r="R33" s="234">
        <f t="shared" ref="R33:AA33" si="13">R31+R32</f>
        <v>5</v>
      </c>
      <c r="S33" s="250">
        <f t="shared" si="13"/>
        <v>0</v>
      </c>
      <c r="T33" s="250">
        <f t="shared" si="13"/>
        <v>1</v>
      </c>
      <c r="U33" s="250">
        <f t="shared" si="13"/>
        <v>0</v>
      </c>
      <c r="V33" s="250">
        <f t="shared" si="13"/>
        <v>0</v>
      </c>
      <c r="W33" s="234">
        <f t="shared" si="13"/>
        <v>6</v>
      </c>
      <c r="X33" s="234">
        <f t="shared" si="13"/>
        <v>0</v>
      </c>
      <c r="Y33" s="250">
        <f t="shared" si="13"/>
        <v>0</v>
      </c>
      <c r="Z33" s="250">
        <f t="shared" si="13"/>
        <v>0</v>
      </c>
      <c r="AA33" s="250">
        <f t="shared" si="13"/>
        <v>0</v>
      </c>
      <c r="AB33" s="274">
        <f t="shared" si="11"/>
        <v>0</v>
      </c>
      <c r="AC33" s="264"/>
    </row>
    <row r="34" spans="1:29" ht="14.25" customHeight="1" x14ac:dyDescent="0.15">
      <c r="B34" s="119" t="s">
        <v>6</v>
      </c>
      <c r="C34" s="134"/>
      <c r="D34" s="134"/>
      <c r="E34" s="134"/>
      <c r="F34" s="151"/>
      <c r="G34" s="165">
        <f t="shared" si="12"/>
        <v>0</v>
      </c>
      <c r="H34" s="181">
        <f t="shared" si="9"/>
        <v>0</v>
      </c>
      <c r="I34" s="193">
        <f t="shared" si="10"/>
        <v>0</v>
      </c>
      <c r="O34" s="207"/>
      <c r="P34" s="216" t="s">
        <v>72</v>
      </c>
      <c r="Q34" s="228" t="s">
        <v>23</v>
      </c>
      <c r="R34" s="236">
        <f>SUM(E31:E35,E41)</f>
        <v>7</v>
      </c>
      <c r="S34" s="252">
        <f>E36</f>
        <v>2</v>
      </c>
      <c r="T34" s="252">
        <f>E37</f>
        <v>0</v>
      </c>
      <c r="U34" s="252">
        <f>E38</f>
        <v>0</v>
      </c>
      <c r="V34" s="252">
        <f>SUM(E39:E40)</f>
        <v>2</v>
      </c>
      <c r="W34" s="237">
        <f>SUM(R34:V34)</f>
        <v>11</v>
      </c>
      <c r="X34" s="236">
        <f>SUM(E18:E19)</f>
        <v>13</v>
      </c>
      <c r="Y34" s="252">
        <f>SUM(E20:E21)</f>
        <v>0</v>
      </c>
      <c r="Z34" s="252">
        <f>SUM(E22:E23,E25)</f>
        <v>10</v>
      </c>
      <c r="AA34" s="252">
        <f>E24</f>
        <v>2</v>
      </c>
      <c r="AB34" s="275">
        <f t="shared" si="11"/>
        <v>25</v>
      </c>
      <c r="AC34" s="264"/>
    </row>
    <row r="35" spans="1:29" ht="14.25" customHeight="1" x14ac:dyDescent="0.15">
      <c r="B35" s="122" t="s">
        <v>94</v>
      </c>
      <c r="C35" s="136">
        <v>1</v>
      </c>
      <c r="D35" s="136"/>
      <c r="E35" s="136">
        <v>3</v>
      </c>
      <c r="F35" s="152">
        <v>2</v>
      </c>
      <c r="G35" s="166">
        <f t="shared" si="12"/>
        <v>4</v>
      </c>
      <c r="H35" s="182">
        <f t="shared" si="9"/>
        <v>2</v>
      </c>
      <c r="I35" s="194">
        <f t="shared" si="10"/>
        <v>6</v>
      </c>
      <c r="O35" s="207"/>
      <c r="P35" s="215" t="s">
        <v>113</v>
      </c>
      <c r="Q35" s="225" t="s">
        <v>77</v>
      </c>
      <c r="R35" s="233">
        <f>SUM(F31:F35,F41)</f>
        <v>4</v>
      </c>
      <c r="S35" s="249">
        <f>F36</f>
        <v>0</v>
      </c>
      <c r="T35" s="249">
        <f>F37</f>
        <v>1</v>
      </c>
      <c r="U35" s="249">
        <f>F38</f>
        <v>0</v>
      </c>
      <c r="V35" s="249">
        <f>SUM(F39:F40)</f>
        <v>1</v>
      </c>
      <c r="W35" s="234">
        <f>SUM(R35:V35)</f>
        <v>6</v>
      </c>
      <c r="X35" s="233">
        <f>SUM(F18:F19)</f>
        <v>9</v>
      </c>
      <c r="Y35" s="249">
        <f>SUM(F20:F21)</f>
        <v>5</v>
      </c>
      <c r="Z35" s="249">
        <f>SUM(F22:F23,F25)</f>
        <v>17</v>
      </c>
      <c r="AA35" s="249">
        <f>F24</f>
        <v>0</v>
      </c>
      <c r="AB35" s="274">
        <f t="shared" si="11"/>
        <v>31</v>
      </c>
      <c r="AC35" s="264"/>
    </row>
    <row r="36" spans="1:29" ht="14.25" customHeight="1" x14ac:dyDescent="0.15">
      <c r="B36" s="123" t="s">
        <v>98</v>
      </c>
      <c r="C36" s="137"/>
      <c r="D36" s="137"/>
      <c r="E36" s="137">
        <v>2</v>
      </c>
      <c r="F36" s="153"/>
      <c r="G36" s="167">
        <f t="shared" si="12"/>
        <v>2</v>
      </c>
      <c r="H36" s="183">
        <f t="shared" si="9"/>
        <v>0</v>
      </c>
      <c r="I36" s="195">
        <f t="shared" si="10"/>
        <v>2</v>
      </c>
      <c r="O36" s="207"/>
      <c r="P36" s="215" t="s">
        <v>95</v>
      </c>
      <c r="Q36" s="226" t="s">
        <v>108</v>
      </c>
      <c r="R36" s="234">
        <f t="shared" ref="R36:AA36" si="14">R34+R35</f>
        <v>11</v>
      </c>
      <c r="S36" s="250">
        <f t="shared" si="14"/>
        <v>2</v>
      </c>
      <c r="T36" s="250">
        <f t="shared" si="14"/>
        <v>1</v>
      </c>
      <c r="U36" s="250">
        <f t="shared" si="14"/>
        <v>0</v>
      </c>
      <c r="V36" s="250">
        <f t="shared" si="14"/>
        <v>3</v>
      </c>
      <c r="W36" s="234">
        <f t="shared" si="14"/>
        <v>17</v>
      </c>
      <c r="X36" s="234">
        <f t="shared" si="14"/>
        <v>22</v>
      </c>
      <c r="Y36" s="250">
        <f t="shared" si="14"/>
        <v>5</v>
      </c>
      <c r="Z36" s="250">
        <f t="shared" si="14"/>
        <v>27</v>
      </c>
      <c r="AA36" s="250">
        <f t="shared" si="14"/>
        <v>2</v>
      </c>
      <c r="AB36" s="274">
        <f t="shared" si="11"/>
        <v>56</v>
      </c>
      <c r="AC36" s="264"/>
    </row>
    <row r="37" spans="1:29" ht="14.25" customHeight="1" x14ac:dyDescent="0.15">
      <c r="B37" s="122" t="s">
        <v>66</v>
      </c>
      <c r="C37" s="136"/>
      <c r="D37" s="136">
        <v>1</v>
      </c>
      <c r="E37" s="136"/>
      <c r="F37" s="152">
        <v>1</v>
      </c>
      <c r="G37" s="166">
        <f t="shared" si="12"/>
        <v>0</v>
      </c>
      <c r="H37" s="182">
        <f t="shared" si="9"/>
        <v>2</v>
      </c>
      <c r="I37" s="194">
        <f t="shared" si="10"/>
        <v>2</v>
      </c>
      <c r="O37" s="207"/>
      <c r="P37" s="216" t="s">
        <v>29</v>
      </c>
      <c r="Q37" s="229" t="s">
        <v>23</v>
      </c>
      <c r="R37" s="237">
        <f t="shared" ref="R37:AB39" si="15">R31+R34</f>
        <v>11</v>
      </c>
      <c r="S37" s="253">
        <f t="shared" si="15"/>
        <v>2</v>
      </c>
      <c r="T37" s="253">
        <f t="shared" si="15"/>
        <v>0</v>
      </c>
      <c r="U37" s="253">
        <f t="shared" si="15"/>
        <v>0</v>
      </c>
      <c r="V37" s="253">
        <f t="shared" si="15"/>
        <v>2</v>
      </c>
      <c r="W37" s="237">
        <f t="shared" si="15"/>
        <v>15</v>
      </c>
      <c r="X37" s="237">
        <f t="shared" si="15"/>
        <v>13</v>
      </c>
      <c r="Y37" s="253">
        <f t="shared" si="15"/>
        <v>0</v>
      </c>
      <c r="Z37" s="253">
        <f t="shared" si="15"/>
        <v>10</v>
      </c>
      <c r="AA37" s="253">
        <f t="shared" si="15"/>
        <v>2</v>
      </c>
      <c r="AB37" s="275">
        <f t="shared" si="15"/>
        <v>25</v>
      </c>
      <c r="AC37" s="264"/>
    </row>
    <row r="38" spans="1:29" ht="14.25" customHeight="1" x14ac:dyDescent="0.15">
      <c r="B38" s="124" t="s">
        <v>99</v>
      </c>
      <c r="C38" s="138"/>
      <c r="D38" s="138"/>
      <c r="E38" s="138"/>
      <c r="F38" s="154"/>
      <c r="G38" s="168">
        <f t="shared" si="12"/>
        <v>0</v>
      </c>
      <c r="H38" s="184">
        <f t="shared" si="9"/>
        <v>0</v>
      </c>
      <c r="I38" s="196">
        <f t="shared" si="10"/>
        <v>0</v>
      </c>
      <c r="O38" s="207"/>
      <c r="P38" s="215"/>
      <c r="Q38" s="226" t="s">
        <v>77</v>
      </c>
      <c r="R38" s="234">
        <f t="shared" si="15"/>
        <v>5</v>
      </c>
      <c r="S38" s="250">
        <f t="shared" si="15"/>
        <v>0</v>
      </c>
      <c r="T38" s="250">
        <f t="shared" si="15"/>
        <v>2</v>
      </c>
      <c r="U38" s="250">
        <f t="shared" si="15"/>
        <v>0</v>
      </c>
      <c r="V38" s="250">
        <f t="shared" si="15"/>
        <v>1</v>
      </c>
      <c r="W38" s="234">
        <f t="shared" si="15"/>
        <v>8</v>
      </c>
      <c r="X38" s="234">
        <f t="shared" si="15"/>
        <v>9</v>
      </c>
      <c r="Y38" s="250">
        <f t="shared" si="15"/>
        <v>5</v>
      </c>
      <c r="Z38" s="250">
        <f t="shared" si="15"/>
        <v>17</v>
      </c>
      <c r="AA38" s="250">
        <f t="shared" si="15"/>
        <v>0</v>
      </c>
      <c r="AB38" s="274">
        <f t="shared" si="15"/>
        <v>31</v>
      </c>
      <c r="AC38" s="264"/>
    </row>
    <row r="39" spans="1:29" ht="14.25" customHeight="1" x14ac:dyDescent="0.15">
      <c r="B39" s="123" t="s">
        <v>101</v>
      </c>
      <c r="C39" s="137"/>
      <c r="D39" s="137"/>
      <c r="E39" s="137">
        <v>2</v>
      </c>
      <c r="F39" s="153">
        <v>1</v>
      </c>
      <c r="G39" s="167">
        <f t="shared" si="12"/>
        <v>2</v>
      </c>
      <c r="H39" s="183">
        <f t="shared" si="9"/>
        <v>1</v>
      </c>
      <c r="I39" s="195">
        <f t="shared" si="10"/>
        <v>3</v>
      </c>
      <c r="O39" s="207"/>
      <c r="P39" s="217" t="s">
        <v>25</v>
      </c>
      <c r="Q39" s="227" t="s">
        <v>108</v>
      </c>
      <c r="R39" s="241">
        <f t="shared" si="15"/>
        <v>16</v>
      </c>
      <c r="S39" s="257">
        <f t="shared" si="15"/>
        <v>2</v>
      </c>
      <c r="T39" s="257">
        <f t="shared" si="15"/>
        <v>2</v>
      </c>
      <c r="U39" s="257">
        <f t="shared" si="15"/>
        <v>0</v>
      </c>
      <c r="V39" s="257">
        <f t="shared" si="15"/>
        <v>3</v>
      </c>
      <c r="W39" s="241">
        <f t="shared" si="15"/>
        <v>23</v>
      </c>
      <c r="X39" s="241">
        <f t="shared" si="15"/>
        <v>22</v>
      </c>
      <c r="Y39" s="257">
        <f t="shared" si="15"/>
        <v>5</v>
      </c>
      <c r="Z39" s="257">
        <f t="shared" si="15"/>
        <v>27</v>
      </c>
      <c r="AA39" s="257">
        <f t="shared" si="15"/>
        <v>2</v>
      </c>
      <c r="AB39" s="276">
        <f t="shared" si="15"/>
        <v>56</v>
      </c>
      <c r="AC39" s="264"/>
    </row>
    <row r="40" spans="1:29" ht="14.25" customHeight="1" x14ac:dyDescent="0.15">
      <c r="B40" s="122" t="s">
        <v>97</v>
      </c>
      <c r="C40" s="136"/>
      <c r="D40" s="136"/>
      <c r="E40" s="136"/>
      <c r="F40" s="152"/>
      <c r="G40" s="166">
        <f t="shared" si="12"/>
        <v>0</v>
      </c>
      <c r="H40" s="182">
        <f t="shared" si="9"/>
        <v>0</v>
      </c>
      <c r="I40" s="194">
        <f t="shared" si="10"/>
        <v>0</v>
      </c>
      <c r="O40" s="207"/>
      <c r="P40" s="367" t="s">
        <v>136</v>
      </c>
      <c r="Q40" s="367"/>
      <c r="R40" s="367"/>
      <c r="S40" s="367"/>
      <c r="T40" s="367"/>
      <c r="U40" s="367"/>
      <c r="V40" s="223" t="s">
        <v>131</v>
      </c>
      <c r="W40" s="261"/>
      <c r="X40" s="223"/>
      <c r="Y40" s="223"/>
      <c r="Z40" s="223"/>
      <c r="AA40" s="223"/>
      <c r="AB40" s="277"/>
      <c r="AC40" s="258"/>
    </row>
    <row r="41" spans="1:29" ht="14.25" customHeight="1" x14ac:dyDescent="0.15">
      <c r="B41" s="125" t="s">
        <v>102</v>
      </c>
      <c r="C41" s="139"/>
      <c r="D41" s="139">
        <v>1</v>
      </c>
      <c r="E41" s="139">
        <v>1</v>
      </c>
      <c r="F41" s="155"/>
      <c r="G41" s="169">
        <f t="shared" si="12"/>
        <v>1</v>
      </c>
      <c r="H41" s="185">
        <f t="shared" si="9"/>
        <v>1</v>
      </c>
      <c r="I41" s="197">
        <f t="shared" si="10"/>
        <v>2</v>
      </c>
    </row>
    <row r="42" spans="1:29" ht="14.25" customHeight="1" x14ac:dyDescent="0.15">
      <c r="A42" s="116"/>
      <c r="B42" s="126" t="s">
        <v>24</v>
      </c>
      <c r="C42" s="140">
        <f t="shared" ref="C42:I42" si="16">SUM(C31:C40)</f>
        <v>4</v>
      </c>
      <c r="D42" s="140">
        <f t="shared" si="16"/>
        <v>1</v>
      </c>
      <c r="E42" s="140">
        <f t="shared" si="16"/>
        <v>10</v>
      </c>
      <c r="F42" s="156">
        <f t="shared" si="16"/>
        <v>6</v>
      </c>
      <c r="G42" s="170">
        <f t="shared" si="16"/>
        <v>14</v>
      </c>
      <c r="H42" s="186">
        <f t="shared" si="16"/>
        <v>7</v>
      </c>
      <c r="I42" s="198">
        <f t="shared" si="16"/>
        <v>21</v>
      </c>
    </row>
    <row r="43" spans="1:29" ht="14.25" customHeight="1" x14ac:dyDescent="0.2">
      <c r="B43" s="121" t="s">
        <v>138</v>
      </c>
      <c r="C43" s="135">
        <f t="shared" ref="C43:I43" si="17">SUM(C31:C41)</f>
        <v>4</v>
      </c>
      <c r="D43" s="135">
        <f t="shared" si="17"/>
        <v>2</v>
      </c>
      <c r="E43" s="135">
        <f t="shared" si="17"/>
        <v>11</v>
      </c>
      <c r="F43" s="157">
        <f t="shared" si="17"/>
        <v>6</v>
      </c>
      <c r="G43" s="171">
        <f t="shared" si="17"/>
        <v>15</v>
      </c>
      <c r="H43" s="187">
        <f t="shared" si="17"/>
        <v>8</v>
      </c>
      <c r="I43" s="199">
        <f t="shared" si="17"/>
        <v>23</v>
      </c>
      <c r="J43" s="202"/>
      <c r="K43" s="1"/>
      <c r="L43" s="1"/>
      <c r="M43" s="1"/>
      <c r="O43" s="208"/>
      <c r="P43" s="368" t="s">
        <v>253</v>
      </c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209"/>
    </row>
    <row r="44" spans="1:29" ht="14.25" customHeight="1" x14ac:dyDescent="0.2">
      <c r="O44" s="208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69"/>
      <c r="AC44" s="209"/>
    </row>
    <row r="45" spans="1:29" ht="14.25" customHeight="1" x14ac:dyDescent="0.2">
      <c r="B45" s="337" t="s">
        <v>103</v>
      </c>
      <c r="C45" s="344" t="s">
        <v>140</v>
      </c>
      <c r="D45" s="346"/>
      <c r="E45" s="344" t="s">
        <v>38</v>
      </c>
      <c r="F45" s="346"/>
      <c r="G45" s="347" t="s">
        <v>21</v>
      </c>
      <c r="H45" s="348"/>
      <c r="I45" s="339" t="s">
        <v>25</v>
      </c>
      <c r="O45" s="208"/>
      <c r="P45" s="209"/>
      <c r="Q45" s="364" t="s">
        <v>85</v>
      </c>
      <c r="R45" s="365"/>
      <c r="S45" s="365"/>
      <c r="T45" s="365"/>
      <c r="U45" s="365"/>
      <c r="V45" s="366"/>
      <c r="W45" s="369">
        <v>140</v>
      </c>
      <c r="X45" s="370"/>
      <c r="Y45" s="370"/>
      <c r="Z45" s="370"/>
      <c r="AA45" s="266" t="s">
        <v>107</v>
      </c>
      <c r="AB45" s="269"/>
      <c r="AC45" s="209"/>
    </row>
    <row r="46" spans="1:29" ht="14.25" customHeight="1" x14ac:dyDescent="0.2">
      <c r="B46" s="363"/>
      <c r="C46" s="132" t="s">
        <v>47</v>
      </c>
      <c r="D46" s="132" t="s">
        <v>48</v>
      </c>
      <c r="E46" s="146" t="s">
        <v>47</v>
      </c>
      <c r="F46" s="146" t="s">
        <v>48</v>
      </c>
      <c r="G46" s="160" t="s">
        <v>47</v>
      </c>
      <c r="H46" s="176" t="s">
        <v>48</v>
      </c>
      <c r="I46" s="340"/>
      <c r="O46" s="208"/>
      <c r="P46" s="209"/>
      <c r="Q46" s="364" t="s">
        <v>114</v>
      </c>
      <c r="R46" s="365"/>
      <c r="S46" s="365"/>
      <c r="T46" s="365"/>
      <c r="U46" s="365"/>
      <c r="V46" s="366"/>
      <c r="W46" s="369">
        <v>205</v>
      </c>
      <c r="X46" s="370"/>
      <c r="Y46" s="370"/>
      <c r="Z46" s="370"/>
      <c r="AA46" s="266" t="s">
        <v>107</v>
      </c>
      <c r="AB46" s="269"/>
      <c r="AC46" s="209"/>
    </row>
    <row r="47" spans="1:29" ht="14.25" customHeight="1" x14ac:dyDescent="0.2">
      <c r="B47" s="127" t="s">
        <v>9</v>
      </c>
      <c r="C47" s="141"/>
      <c r="D47" s="141"/>
      <c r="E47" s="141"/>
      <c r="F47" s="158"/>
      <c r="G47" s="172">
        <f t="shared" ref="G47:H49" si="18">SUM(C47,E47)</f>
        <v>0</v>
      </c>
      <c r="H47" s="188">
        <f t="shared" si="18"/>
        <v>0</v>
      </c>
      <c r="I47" s="200">
        <f>SUM(C47:F47)</f>
        <v>0</v>
      </c>
      <c r="O47" s="208"/>
      <c r="P47" s="209"/>
      <c r="Q47" s="364" t="s">
        <v>32</v>
      </c>
      <c r="R47" s="365"/>
      <c r="S47" s="365"/>
      <c r="T47" s="365"/>
      <c r="U47" s="365"/>
      <c r="V47" s="366"/>
      <c r="W47" s="369">
        <v>858</v>
      </c>
      <c r="X47" s="370"/>
      <c r="Y47" s="370"/>
      <c r="Z47" s="370"/>
      <c r="AA47" s="266" t="s">
        <v>107</v>
      </c>
      <c r="AB47" s="269"/>
      <c r="AC47" s="209"/>
    </row>
    <row r="48" spans="1:29" ht="14.25" customHeight="1" x14ac:dyDescent="0.2">
      <c r="B48" s="128" t="s">
        <v>46</v>
      </c>
      <c r="C48" s="142"/>
      <c r="D48" s="142"/>
      <c r="E48" s="142"/>
      <c r="F48" s="159"/>
      <c r="G48" s="173">
        <f t="shared" si="18"/>
        <v>0</v>
      </c>
      <c r="H48" s="189">
        <f t="shared" si="18"/>
        <v>0</v>
      </c>
      <c r="I48" s="201">
        <f>SUM(C48:F48)</f>
        <v>0</v>
      </c>
      <c r="O48" s="208"/>
      <c r="P48" s="209"/>
      <c r="Q48" s="364" t="s">
        <v>18</v>
      </c>
      <c r="R48" s="365"/>
      <c r="S48" s="365"/>
      <c r="T48" s="365"/>
      <c r="U48" s="365"/>
      <c r="V48" s="366"/>
      <c r="W48" s="369">
        <v>103</v>
      </c>
      <c r="X48" s="370"/>
      <c r="Y48" s="370"/>
      <c r="Z48" s="370"/>
      <c r="AA48" s="266" t="s">
        <v>107</v>
      </c>
      <c r="AB48" s="269"/>
      <c r="AC48" s="209"/>
    </row>
    <row r="49" spans="2:29" ht="14.25" customHeight="1" x14ac:dyDescent="0.2">
      <c r="B49" s="123" t="s">
        <v>104</v>
      </c>
      <c r="C49" s="137"/>
      <c r="D49" s="137"/>
      <c r="E49" s="137"/>
      <c r="F49" s="153"/>
      <c r="G49" s="174">
        <f t="shared" si="18"/>
        <v>0</v>
      </c>
      <c r="H49" s="190">
        <f t="shared" si="18"/>
        <v>0</v>
      </c>
      <c r="I49" s="195">
        <f>SUM(C49:F49)</f>
        <v>0</v>
      </c>
      <c r="O49" s="208"/>
      <c r="P49" s="209"/>
      <c r="Q49" s="364" t="s">
        <v>68</v>
      </c>
      <c r="R49" s="365"/>
      <c r="S49" s="365"/>
      <c r="T49" s="365"/>
      <c r="U49" s="365"/>
      <c r="V49" s="366"/>
      <c r="W49" s="369">
        <v>274</v>
      </c>
      <c r="X49" s="370"/>
      <c r="Y49" s="370"/>
      <c r="Z49" s="370"/>
      <c r="AA49" s="266" t="s">
        <v>107</v>
      </c>
      <c r="AB49" s="269"/>
      <c r="AC49" s="209"/>
    </row>
    <row r="50" spans="2:29" ht="14.25" customHeight="1" x14ac:dyDescent="0.2">
      <c r="B50" s="121" t="s">
        <v>91</v>
      </c>
      <c r="C50" s="135">
        <f t="shared" ref="C50:I50" si="19">SUM(C47:C49)</f>
        <v>0</v>
      </c>
      <c r="D50" s="135">
        <f t="shared" si="19"/>
        <v>0</v>
      </c>
      <c r="E50" s="135">
        <f t="shared" si="19"/>
        <v>0</v>
      </c>
      <c r="F50" s="157">
        <f t="shared" si="19"/>
        <v>0</v>
      </c>
      <c r="G50" s="171">
        <f t="shared" si="19"/>
        <v>0</v>
      </c>
      <c r="H50" s="187">
        <f t="shared" si="19"/>
        <v>0</v>
      </c>
      <c r="I50" s="199">
        <f t="shared" si="19"/>
        <v>0</v>
      </c>
      <c r="O50" s="208"/>
      <c r="P50" s="209"/>
      <c r="Q50" s="371" t="s">
        <v>28</v>
      </c>
      <c r="R50" s="372"/>
      <c r="S50" s="372"/>
      <c r="T50" s="372"/>
      <c r="U50" s="372"/>
      <c r="V50" s="373"/>
      <c r="W50" s="374">
        <f>I53+E56</f>
        <v>21333</v>
      </c>
      <c r="X50" s="375"/>
      <c r="Y50" s="375"/>
      <c r="Z50" s="375"/>
      <c r="AA50" s="267" t="s">
        <v>107</v>
      </c>
      <c r="AB50" s="269"/>
      <c r="AC50" s="209"/>
    </row>
    <row r="51" spans="2:29" ht="14.25" customHeight="1" x14ac:dyDescent="0.2">
      <c r="O51" s="208"/>
      <c r="P51" s="209"/>
      <c r="Q51" s="376" t="s">
        <v>17</v>
      </c>
      <c r="R51" s="377"/>
      <c r="S51" s="377"/>
      <c r="T51" s="377"/>
      <c r="U51" s="377"/>
      <c r="V51" s="378"/>
      <c r="W51" s="379">
        <f>SUM(W45:Z50)</f>
        <v>22913</v>
      </c>
      <c r="X51" s="380"/>
      <c r="Y51" s="380"/>
      <c r="Z51" s="380"/>
      <c r="AA51" s="268" t="s">
        <v>107</v>
      </c>
      <c r="AB51" s="269"/>
      <c r="AC51" s="209"/>
    </row>
    <row r="52" spans="2:29" ht="14.25" customHeight="1" x14ac:dyDescent="0.15">
      <c r="G52" s="175" t="s">
        <v>137</v>
      </c>
      <c r="H52" s="191"/>
      <c r="I52" s="191"/>
      <c r="J52" s="191"/>
      <c r="K52" s="191"/>
      <c r="L52" s="191"/>
      <c r="M52" s="191"/>
      <c r="N52" s="191"/>
      <c r="O52" s="191"/>
      <c r="P52" s="218"/>
      <c r="Q52" s="218"/>
      <c r="R52" s="218"/>
      <c r="S52" s="218"/>
    </row>
    <row r="53" spans="2:29" ht="14.25" customHeight="1" x14ac:dyDescent="0.15">
      <c r="B53" s="129" t="s">
        <v>10</v>
      </c>
      <c r="C53" s="143" t="s">
        <v>106</v>
      </c>
      <c r="D53" s="143" t="s">
        <v>71</v>
      </c>
      <c r="E53" s="147" t="s">
        <v>19</v>
      </c>
      <c r="I53" s="349">
        <v>21254</v>
      </c>
      <c r="J53" s="350"/>
      <c r="K53" s="115" t="s">
        <v>107</v>
      </c>
    </row>
    <row r="54" spans="2:29" ht="14.25" customHeight="1" x14ac:dyDescent="0.15">
      <c r="B54" s="130" t="s">
        <v>144</v>
      </c>
      <c r="C54" s="144">
        <f>SUM(C26,C43,C50)</f>
        <v>4</v>
      </c>
      <c r="D54" s="144">
        <f>SUM(D26,D43,D50)</f>
        <v>2</v>
      </c>
      <c r="E54" s="148">
        <f>SUM(C54:D54)</f>
        <v>6</v>
      </c>
    </row>
    <row r="55" spans="2:29" ht="14.25" customHeight="1" x14ac:dyDescent="0.15">
      <c r="B55" s="130" t="s">
        <v>105</v>
      </c>
      <c r="C55" s="144">
        <f>SUM(E26,E43,E50)</f>
        <v>36</v>
      </c>
      <c r="D55" s="144">
        <f>SUM(F26,F43,F50)</f>
        <v>37</v>
      </c>
      <c r="E55" s="148">
        <f>SUM(C55:D55)</f>
        <v>73</v>
      </c>
    </row>
    <row r="56" spans="2:29" ht="14.25" customHeight="1" x14ac:dyDescent="0.15">
      <c r="B56" s="131" t="s">
        <v>52</v>
      </c>
      <c r="C56" s="145">
        <f>SUM(C54:C55)</f>
        <v>40</v>
      </c>
      <c r="D56" s="145">
        <f>SUM(D54:D55)</f>
        <v>39</v>
      </c>
      <c r="E56" s="149">
        <f>SUM(E54:E55)</f>
        <v>79</v>
      </c>
    </row>
  </sheetData>
  <mergeCells count="56">
    <mergeCell ref="J1:M1"/>
    <mergeCell ref="P1:AB1"/>
    <mergeCell ref="C3:D3"/>
    <mergeCell ref="E3:F3"/>
    <mergeCell ref="G3:H3"/>
    <mergeCell ref="I3:J3"/>
    <mergeCell ref="K3:L3"/>
    <mergeCell ref="Z21:AA21"/>
    <mergeCell ref="R27:W27"/>
    <mergeCell ref="X27:AB27"/>
    <mergeCell ref="K28:M28"/>
    <mergeCell ref="C29:D29"/>
    <mergeCell ref="E29:F29"/>
    <mergeCell ref="G29:H29"/>
    <mergeCell ref="V28:V30"/>
    <mergeCell ref="C45:D45"/>
    <mergeCell ref="E45:F45"/>
    <mergeCell ref="G45:H45"/>
    <mergeCell ref="Q45:V45"/>
    <mergeCell ref="W45:Z45"/>
    <mergeCell ref="W46:Z46"/>
    <mergeCell ref="Q47:V47"/>
    <mergeCell ref="W47:Z47"/>
    <mergeCell ref="Q48:V48"/>
    <mergeCell ref="W48:Z48"/>
    <mergeCell ref="W49:Z49"/>
    <mergeCell ref="Q50:V50"/>
    <mergeCell ref="W50:Z50"/>
    <mergeCell ref="Q51:V51"/>
    <mergeCell ref="W51:Z51"/>
    <mergeCell ref="I53:J53"/>
    <mergeCell ref="B3:B4"/>
    <mergeCell ref="M3:M4"/>
    <mergeCell ref="P10:Q11"/>
    <mergeCell ref="V10:V11"/>
    <mergeCell ref="P20:P23"/>
    <mergeCell ref="P27:Q30"/>
    <mergeCell ref="T28:U29"/>
    <mergeCell ref="B29:B30"/>
    <mergeCell ref="I29:I30"/>
    <mergeCell ref="B45:B46"/>
    <mergeCell ref="I45:I46"/>
    <mergeCell ref="Q49:V49"/>
    <mergeCell ref="Q46:V46"/>
    <mergeCell ref="P40:U40"/>
    <mergeCell ref="P43:AB43"/>
    <mergeCell ref="X10:X11"/>
    <mergeCell ref="P12:P15"/>
    <mergeCell ref="B16:B17"/>
    <mergeCell ref="M16:M17"/>
    <mergeCell ref="P16:P19"/>
    <mergeCell ref="C16:D16"/>
    <mergeCell ref="E16:F16"/>
    <mergeCell ref="G16:H16"/>
    <mergeCell ref="I16:J16"/>
    <mergeCell ref="K16:L16"/>
  </mergeCells>
  <phoneticPr fontId="21"/>
  <pageMargins left="0.78740157480314965" right="0.78740157480314965" top="0.51181102362204722" bottom="0.55118110236220474" header="0.51181102362204722" footer="0.62992125984251968"/>
  <pageSetup paperSize="9" scale="95" orientation="portrait" r:id="rId1"/>
  <headerFooter alignWithMargins="0"/>
  <colBreaks count="1" manualBreakCount="1">
    <brk id="14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掲示用</vt:lpstr>
      <vt:lpstr>外部用集計</vt:lpstr>
      <vt:lpstr>外部用集計!Print_Area</vt:lpstr>
      <vt:lpstr>掲示用!Print_Area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岩内高校</dc:creator>
  <cp:lastModifiedBy>Enkaku</cp:lastModifiedBy>
  <cp:lastPrinted>2024-04-02T01:05:04Z</cp:lastPrinted>
  <dcterms:created xsi:type="dcterms:W3CDTF">2003-09-09T06:07:24Z</dcterms:created>
  <dcterms:modified xsi:type="dcterms:W3CDTF">2024-04-02T01:05:07Z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2.1.13.0</vt:lpwstr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2024-01-30T06:19:56Z</vt:filetime>
  </property>
</Properties>
</file>